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<sst xmlns="http://schemas.openxmlformats.org/spreadsheetml/2006/main" count="194" uniqueCount="137">
  <si>
    <t>Budgeted Revenues and Expenses for the period from</t>
  </si>
  <si>
    <t>May 1st, 2021 to April 30th, 2022</t>
  </si>
  <si>
    <t>Revenues</t>
  </si>
  <si>
    <t>21-22 Preliminary</t>
  </si>
  <si>
    <t>20-21 Final</t>
  </si>
  <si>
    <t>21-22 Revised</t>
  </si>
  <si>
    <t>Student Levy Full Time - Fall</t>
  </si>
  <si>
    <t>5500*59</t>
  </si>
  <si>
    <t>A</t>
  </si>
  <si>
    <t>Student Levy Full Time - Winter</t>
  </si>
  <si>
    <t>Student Levy Part Time - Fall</t>
  </si>
  <si>
    <t>550*29</t>
  </si>
  <si>
    <t>Student Levy Part Time - Winter</t>
  </si>
  <si>
    <t>Health and Dental</t>
  </si>
  <si>
    <t>Sponsorship Revenue</t>
  </si>
  <si>
    <t>B</t>
  </si>
  <si>
    <t>Student Agenda Sponsorship</t>
  </si>
  <si>
    <t>Alcohol and Cannabis Education Revenue</t>
  </si>
  <si>
    <t>Paper Trail Income</t>
  </si>
  <si>
    <t>Entertainment Revenue</t>
  </si>
  <si>
    <t>Sustainability Fund</t>
  </si>
  <si>
    <t>Book Buy &amp; Sell</t>
  </si>
  <si>
    <t>Student Emergency Bursary Fees</t>
  </si>
  <si>
    <t>Orientation Revenue</t>
  </si>
  <si>
    <t>Total Revenues</t>
  </si>
  <si>
    <t>Expenses</t>
  </si>
  <si>
    <t>Administrative</t>
  </si>
  <si>
    <t>Office</t>
  </si>
  <si>
    <t>Insurance</t>
  </si>
  <si>
    <t>Accounting &amp; Audit Fees</t>
  </si>
  <si>
    <t>Legal Coverage</t>
  </si>
  <si>
    <t>ITS Service Contract</t>
  </si>
  <si>
    <t>Automated Payroll Expense</t>
  </si>
  <si>
    <t>Advocacy</t>
  </si>
  <si>
    <t>NBSA</t>
  </si>
  <si>
    <t>6.45$*5561 prelim</t>
  </si>
  <si>
    <t>CASA</t>
  </si>
  <si>
    <t>Advocacy Programs</t>
  </si>
  <si>
    <t>Internal Programs</t>
  </si>
  <si>
    <t>Multicultural Programs</t>
  </si>
  <si>
    <t>Council</t>
  </si>
  <si>
    <t>Councillor Honoraria</t>
  </si>
  <si>
    <t>Councillor Orientation</t>
  </si>
  <si>
    <t>Councillor Projects</t>
  </si>
  <si>
    <t>Grants &amp; Contributions</t>
  </si>
  <si>
    <t>Campus Services Grant</t>
  </si>
  <si>
    <t>C</t>
  </si>
  <si>
    <t>Active Campus Fund</t>
  </si>
  <si>
    <t>D</t>
  </si>
  <si>
    <t>Food Subsidy Plan</t>
  </si>
  <si>
    <t>E</t>
  </si>
  <si>
    <t>Student Emergency Bursary</t>
  </si>
  <si>
    <t>F</t>
  </si>
  <si>
    <t>Operating</t>
  </si>
  <si>
    <t>SU Campaign &amp; Promos</t>
  </si>
  <si>
    <t>Welcome Centre - Rent</t>
  </si>
  <si>
    <t>Conferences</t>
  </si>
  <si>
    <t>Executive Expenses</t>
  </si>
  <si>
    <t xml:space="preserve">Executive Development </t>
  </si>
  <si>
    <t>Executive Transition</t>
  </si>
  <si>
    <t>Reserve Fund</t>
  </si>
  <si>
    <t>Elections</t>
  </si>
  <si>
    <t>Programs &amp; Events</t>
  </si>
  <si>
    <t>Orientation</t>
  </si>
  <si>
    <t>UNBSU Recognition Awards Banquet</t>
  </si>
  <si>
    <t>Alcohol and Cannabis Education</t>
  </si>
  <si>
    <t>RED Awards</t>
  </si>
  <si>
    <t>G</t>
  </si>
  <si>
    <t>Salaries &amp; Services Honoraria</t>
  </si>
  <si>
    <t>Staff</t>
  </si>
  <si>
    <t>President</t>
  </si>
  <si>
    <t>VPs- Summer Salaries</t>
  </si>
  <si>
    <t xml:space="preserve">noted </t>
  </si>
  <si>
    <t>VPs - Academic Year Salaries</t>
  </si>
  <si>
    <t>Part-time Employees</t>
  </si>
  <si>
    <t>H</t>
  </si>
  <si>
    <t>Services Related Honoraria</t>
  </si>
  <si>
    <t>I</t>
  </si>
  <si>
    <t>Student Services</t>
  </si>
  <si>
    <t>Entertainment</t>
  </si>
  <si>
    <t>Student Legal Information Centre</t>
  </si>
  <si>
    <t>Paper Trail</t>
  </si>
  <si>
    <t>SafeRide</t>
  </si>
  <si>
    <t>SafeRide Salaries</t>
  </si>
  <si>
    <t>SafeRide Gas</t>
  </si>
  <si>
    <t>SafeRide Financing</t>
  </si>
  <si>
    <t>SafeRide Maintenance</t>
  </si>
  <si>
    <t>SafeRide Insurance</t>
  </si>
  <si>
    <t>Clubs &amp; Societies</t>
  </si>
  <si>
    <t>Start-Up Funding</t>
  </si>
  <si>
    <t>Special Event Funding</t>
  </si>
  <si>
    <t>Support Centre Funding</t>
  </si>
  <si>
    <t>J</t>
  </si>
  <si>
    <t>Conference Funding</t>
  </si>
  <si>
    <t>UNB Student Union Agenda</t>
  </si>
  <si>
    <t>Total Expenses</t>
  </si>
  <si>
    <t>Surplus (Deficit)</t>
  </si>
  <si>
    <t>Notes</t>
  </si>
  <si>
    <t>Enrolment levels are approximated as best as can be expected</t>
  </si>
  <si>
    <t>STU (Saferide)</t>
  </si>
  <si>
    <t>GSA (Saferide)</t>
  </si>
  <si>
    <t>Pepsi Promo</t>
  </si>
  <si>
    <t>Fund available to any campus group who are not represented elsewhere in the budget,</t>
  </si>
  <si>
    <t>these funds are granted at the discretion of the UNBSU Finance Committee.</t>
  </si>
  <si>
    <t>A fund intended to support Student Lead projects on campus which work to promote a vision of our UNB community similar to the UNBSU vision</t>
  </si>
  <si>
    <t>Contributions made by the UNBSU to UNB Financial Aid programs, the $4,000.00 previously</t>
  </si>
  <si>
    <t>contributed to the Student Parent Fund has been reallocated to the Food Subsidy Plan upon</t>
  </si>
  <si>
    <t>request made by UNB Financial Aid.</t>
  </si>
  <si>
    <t>A fund collected from undergraduate students, and allocated directly to Financial Aid to support students with financial insecurity due to an unforseeable circumstance</t>
  </si>
  <si>
    <t>The Recognition of Excellence and Distinction Awards will create a venue to recognize students, groups, and projects that had a significantly positive impact on our UNB community</t>
  </si>
  <si>
    <t xml:space="preserve">Part-time Employees consist of the Recording Secretary, Paper TrailStaff, Director of Campus Events, and the Graphic Designers        </t>
  </si>
  <si>
    <t>Honoraria Budget 2020-2021</t>
  </si>
  <si>
    <t>Position</t>
  </si>
  <si>
    <t>#</t>
  </si>
  <si>
    <t>Summer</t>
  </si>
  <si>
    <t>Fall</t>
  </si>
  <si>
    <t>Winter</t>
  </si>
  <si>
    <t>Total</t>
  </si>
  <si>
    <t>Clubs and Societies Coordinator</t>
  </si>
  <si>
    <t>Academic Programming Coordinator</t>
  </si>
  <si>
    <t>-</t>
  </si>
  <si>
    <t>Campus Food Coordinator*</t>
  </si>
  <si>
    <t>Garden Coordinator*</t>
  </si>
  <si>
    <t>Policy Coordinator</t>
  </si>
  <si>
    <t>Chief Returning Officer</t>
  </si>
  <si>
    <t>Council Chair</t>
  </si>
  <si>
    <t>Multicultural Initiatives Coordinator</t>
  </si>
  <si>
    <t>Deputy Returning Officer</t>
  </si>
  <si>
    <t>ACE Coordinator</t>
  </si>
  <si>
    <t>Wellness Coordinator</t>
  </si>
  <si>
    <t>Shinerama Chair Bonus</t>
  </si>
  <si>
    <t>SLIC Senior Coordinator</t>
  </si>
  <si>
    <t>SLIC Junior Coordinator</t>
  </si>
  <si>
    <t>Get Out The Vote Coordinator</t>
  </si>
  <si>
    <t>Townhouse Coordinator</t>
  </si>
  <si>
    <t>Student Experience Team</t>
  </si>
  <si>
    <t>Funds allocated annually to the operation of the Women's Centre, and the Sexuality Centre. These funds are evenly distributed between these groups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</si>
</sst>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(&quot;$&quot;* #,##0.00_);_(&quot;$&quot;* \(#,##0.00\);_(&quot;$&quot;* &quot;-&quot;??_);_(@_)"/>
    <numFmt numFmtId="165" formatCode="&quot;CA$&quot;#,##0.00"/>
    <numFmt numFmtId="166" formatCode="&quot;$&quot;#,##0.00"/>
  </numFmts>
  <fonts count="19">
    <font>
      <sz val="10.0"/>
      <color rgb="FF000000"/>
      <name val="Arial"/>
    </font>
    <font>
      <b/>
      <color rgb="FFFF0000"/>
      <name val="Montserrat"/>
    </font>
    <font>
      <sz val="11.0"/>
      <name val="Montserrat"/>
    </font>
    <font>
      <b/>
      <u/>
      <color rgb="FFFF0000"/>
      <name val="Montserrat"/>
    </font>
    <font>
      <b/>
      <color rgb="FF000000"/>
      <name val="Montserrat"/>
    </font>
    <font>
      <color rgb="FF000000"/>
      <name val="Montserrat"/>
    </font>
    <font>
      <b/>
      <sz val="11.0"/>
      <color rgb="FFFF0000"/>
      <name val="Montserrat"/>
    </font>
    <font>
      <name val="Montserrat"/>
    </font>
    <font>
      <sz val="11.0"/>
      <color rgb="FF000000"/>
      <name val="Montserrat"/>
    </font>
    <font>
      <b/>
      <name val="Montserrat"/>
    </font>
    <font>
      <b/>
      <u/>
      <color rgb="FFFF0000"/>
      <name val="Montserrat"/>
    </font>
    <font>
      <sz val="10.0"/>
      <name val="Montserrat"/>
    </font>
    <font>
      <name val="Arial"/>
    </font>
    <font>
      <sz val="11.0"/>
      <color rgb="FF000000"/>
      <name val="Docs-Montserrat"/>
    </font>
    <font>
      <b/>
      <u/>
      <color rgb="FF000000"/>
      <name val="Montserrat"/>
    </font>
    <font>
      <u/>
      <color rgb="FF000000"/>
      <name val="Montserrat"/>
    </font>
    <font/>
    <font>
      <u/>
      <color rgb="FF000000"/>
      <name val="Montserrat"/>
    </font>
    <font>
      <u/>
      <color rgb="FF000000"/>
      <name val="Montserrat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</fills>
  <borders count="9">
    <border/>
    <border>
      <right/>
    </border>
    <border>
      <bottom style="thin">
        <color rgb="FF000000"/>
      </bottom>
    </border>
    <border>
      <bottom style="double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000000"/>
      </top>
      <bottom style="double">
        <color rgb="FF000000"/>
      </bottom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bottom style="double">
        <color rgb="FF000000"/>
      </bottom>
    </border>
  </borders>
  <cellStyleXfs count="1">
    <xf borderId="0" fillId="0" fontId="0" numFmtId="0" applyAlignment="1" applyFont="1"/>
  </cellStyleXfs>
  <cellXfs count="8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bottom"/>
    </xf>
    <xf borderId="0" fillId="0" fontId="2" numFmtId="0" xfId="0" applyAlignment="1" applyFont="1">
      <alignment vertical="bottom"/>
    </xf>
    <xf borderId="0" fillId="0" fontId="1" numFmtId="0" xfId="0" applyAlignment="1" applyFont="1">
      <alignment horizontal="center" readingOrder="0" vertical="bottom"/>
    </xf>
    <xf borderId="0" fillId="0" fontId="2" numFmtId="0" xfId="0" applyFont="1"/>
    <xf borderId="0" fillId="0" fontId="3" numFmtId="0" xfId="0" applyAlignment="1" applyFont="1">
      <alignment horizontal="center"/>
    </xf>
    <xf borderId="0" fillId="0" fontId="1" numFmtId="0" xfId="0" applyAlignment="1" applyFont="1">
      <alignment horizontal="center" readingOrder="0"/>
    </xf>
    <xf borderId="0" fillId="0" fontId="4" numFmtId="0" xfId="0" applyAlignment="1" applyFont="1">
      <alignment horizontal="right" vertical="bottom"/>
    </xf>
    <xf borderId="0" fillId="0" fontId="2" numFmtId="0" xfId="0" applyAlignment="1" applyFont="1">
      <alignment readingOrder="0" vertical="bottom"/>
    </xf>
    <xf borderId="0" fillId="0" fontId="5" numFmtId="0" xfId="0" applyAlignment="1" applyFont="1">
      <alignment horizontal="right" readingOrder="0" vertical="bottom"/>
    </xf>
    <xf borderId="0" fillId="0" fontId="5" numFmtId="4" xfId="0" applyAlignment="1" applyFont="1" applyNumberFormat="1">
      <alignment horizontal="right" readingOrder="0" vertical="bottom"/>
    </xf>
    <xf borderId="0" fillId="0" fontId="6" numFmtId="0" xfId="0" applyFont="1"/>
    <xf borderId="0" fillId="0" fontId="7" numFmtId="164" xfId="0" applyAlignment="1" applyFont="1" applyNumberFormat="1">
      <alignment horizontal="center" readingOrder="0"/>
    </xf>
    <xf borderId="0" fillId="0" fontId="5" numFmtId="164" xfId="0" applyAlignment="1" applyFont="1" applyNumberFormat="1">
      <alignment horizontal="right" vertical="bottom"/>
    </xf>
    <xf borderId="0" fillId="2" fontId="8" numFmtId="0" xfId="0" applyAlignment="1" applyFill="1" applyFont="1">
      <alignment horizontal="left" readingOrder="0"/>
    </xf>
    <xf borderId="0" fillId="2" fontId="7" numFmtId="164" xfId="0" applyAlignment="1" applyFont="1" applyNumberFormat="1">
      <alignment horizontal="center" readingOrder="0"/>
    </xf>
    <xf borderId="0" fillId="2" fontId="7" numFmtId="164" xfId="0" applyAlignment="1" applyFont="1" applyNumberFormat="1">
      <alignment horizontal="center"/>
    </xf>
    <xf borderId="0" fillId="0" fontId="7" numFmtId="164" xfId="0" applyAlignment="1" applyFont="1" applyNumberFormat="1">
      <alignment horizontal="center"/>
    </xf>
    <xf borderId="0" fillId="0" fontId="8" numFmtId="0" xfId="0" applyAlignment="1" applyFont="1">
      <alignment readingOrder="0" vertical="bottom"/>
    </xf>
    <xf borderId="1" fillId="0" fontId="2" numFmtId="0" xfId="0" applyAlignment="1" applyBorder="1" applyFont="1">
      <alignment shrinkToFit="0" vertical="bottom" wrapText="0"/>
    </xf>
    <xf borderId="2" fillId="0" fontId="7" numFmtId="164" xfId="0" applyAlignment="1" applyBorder="1" applyFont="1" applyNumberFormat="1">
      <alignment horizontal="center" readingOrder="0"/>
    </xf>
    <xf borderId="1" fillId="0" fontId="1" numFmtId="0" xfId="0" applyAlignment="1" applyBorder="1" applyFont="1">
      <alignment shrinkToFit="0" vertical="bottom" wrapText="0"/>
    </xf>
    <xf borderId="3" fillId="0" fontId="9" numFmtId="164" xfId="0" applyAlignment="1" applyBorder="1" applyFont="1" applyNumberFormat="1">
      <alignment horizontal="center"/>
    </xf>
    <xf borderId="0" fillId="0" fontId="10" numFmtId="0" xfId="0" applyAlignment="1" applyFont="1">
      <alignment horizontal="center" vertical="bottom"/>
    </xf>
    <xf borderId="0" fillId="0" fontId="2" numFmtId="164" xfId="0" applyAlignment="1" applyFont="1" applyNumberFormat="1">
      <alignment vertical="bottom"/>
    </xf>
    <xf borderId="0" fillId="2" fontId="8" numFmtId="0" xfId="0" applyAlignment="1" applyFont="1">
      <alignment vertical="bottom"/>
    </xf>
    <xf borderId="4" fillId="0" fontId="7" numFmtId="164" xfId="0" applyAlignment="1" applyBorder="1" applyFont="1" applyNumberFormat="1">
      <alignment horizontal="center"/>
    </xf>
    <xf borderId="0" fillId="0" fontId="6" numFmtId="0" xfId="0" applyAlignment="1" applyFont="1">
      <alignment vertical="bottom"/>
    </xf>
    <xf borderId="0" fillId="0" fontId="5" numFmtId="164" xfId="0" applyAlignment="1" applyFont="1" applyNumberFormat="1">
      <alignment horizontal="right" readingOrder="0" vertical="bottom"/>
    </xf>
    <xf borderId="0" fillId="0" fontId="11" numFmtId="0" xfId="0" applyAlignment="1" applyFont="1">
      <alignment readingOrder="0" vertical="bottom"/>
    </xf>
    <xf borderId="2" fillId="0" fontId="7" numFmtId="164" xfId="0" applyAlignment="1" applyBorder="1" applyFont="1" applyNumberFormat="1">
      <alignment horizontal="center"/>
    </xf>
    <xf borderId="1" fillId="0" fontId="8" numFmtId="0" xfId="0" applyAlignment="1" applyBorder="1" applyFont="1">
      <alignment shrinkToFit="0" vertical="bottom" wrapText="0"/>
    </xf>
    <xf borderId="0" fillId="0" fontId="12" numFmtId="0" xfId="0" applyAlignment="1" applyFont="1">
      <alignment vertical="bottom"/>
    </xf>
    <xf borderId="0" fillId="0" fontId="7" numFmtId="164" xfId="0" applyAlignment="1" applyFont="1" applyNumberFormat="1">
      <alignment horizontal="center" vertical="bottom"/>
    </xf>
    <xf borderId="0" fillId="0" fontId="1" numFmtId="0" xfId="0" applyAlignment="1" applyFont="1">
      <alignment vertical="bottom"/>
    </xf>
    <xf borderId="0" fillId="0" fontId="2" numFmtId="0" xfId="0" applyAlignment="1" applyFont="1">
      <alignment readingOrder="0"/>
    </xf>
    <xf borderId="0" fillId="0" fontId="2" numFmtId="3" xfId="0" applyAlignment="1" applyFont="1" applyNumberFormat="1">
      <alignment readingOrder="0" vertical="bottom"/>
    </xf>
    <xf borderId="0" fillId="0" fontId="5" numFmtId="164" xfId="0" applyAlignment="1" applyFont="1" applyNumberFormat="1">
      <alignment horizontal="center" readingOrder="0" vertical="bottom"/>
    </xf>
    <xf borderId="0" fillId="0" fontId="2" numFmtId="4" xfId="0" applyAlignment="1" applyFont="1" applyNumberFormat="1">
      <alignment readingOrder="0"/>
    </xf>
    <xf borderId="0" fillId="2" fontId="13" numFmtId="0" xfId="0" applyAlignment="1" applyFont="1">
      <alignment horizontal="right" readingOrder="0"/>
    </xf>
    <xf borderId="0" fillId="0" fontId="5" numFmtId="164" xfId="0" applyAlignment="1" applyFont="1" applyNumberFormat="1">
      <alignment horizontal="center" vertical="bottom"/>
    </xf>
    <xf borderId="2" fillId="2" fontId="7" numFmtId="164" xfId="0" applyAlignment="1" applyBorder="1" applyFont="1" applyNumberFormat="1">
      <alignment horizontal="center" readingOrder="0"/>
    </xf>
    <xf borderId="2" fillId="0" fontId="2" numFmtId="0" xfId="0" applyBorder="1" applyFont="1"/>
    <xf borderId="5" fillId="0" fontId="9" numFmtId="164" xfId="0" applyAlignment="1" applyBorder="1" applyFont="1" applyNumberFormat="1">
      <alignment horizontal="center"/>
    </xf>
    <xf borderId="0" fillId="0" fontId="9" numFmtId="164" xfId="0" applyAlignment="1" applyFont="1" applyNumberFormat="1">
      <alignment horizontal="center"/>
    </xf>
    <xf borderId="0" fillId="0" fontId="14" numFmtId="0" xfId="0" applyAlignment="1" applyFont="1">
      <alignment horizontal="center" vertical="bottom"/>
    </xf>
    <xf borderId="0" fillId="0" fontId="8" numFmtId="0" xfId="0" applyAlignment="1" applyFont="1">
      <alignment shrinkToFit="0" vertical="top" wrapText="1"/>
    </xf>
    <xf borderId="0" fillId="3" fontId="7" numFmtId="0" xfId="0" applyFill="1" applyFont="1"/>
    <xf borderId="0" fillId="0" fontId="5" numFmtId="0" xfId="0" applyAlignment="1" applyFont="1">
      <alignment shrinkToFit="0" vertical="top" wrapText="1"/>
    </xf>
    <xf borderId="0" fillId="3" fontId="2" numFmtId="0" xfId="0" applyAlignment="1" applyFont="1">
      <alignment vertical="bottom"/>
    </xf>
    <xf borderId="0" fillId="3" fontId="8" numFmtId="164" xfId="0" applyAlignment="1" applyFont="1" applyNumberFormat="1">
      <alignment horizontal="right" readingOrder="0" vertical="bottom"/>
    </xf>
    <xf borderId="0" fillId="0" fontId="2" numFmtId="165" xfId="0" applyAlignment="1" applyFont="1" applyNumberFormat="1">
      <alignment readingOrder="0" vertical="bottom"/>
    </xf>
    <xf borderId="0" fillId="3" fontId="8" numFmtId="164" xfId="0" applyAlignment="1" applyFont="1" applyNumberFormat="1">
      <alignment horizontal="right" vertical="bottom"/>
    </xf>
    <xf borderId="0" fillId="3" fontId="2" numFmtId="0" xfId="0" applyAlignment="1" applyFont="1">
      <alignment readingOrder="0" vertical="bottom"/>
    </xf>
    <xf borderId="3" fillId="3" fontId="8" numFmtId="164" xfId="0" applyAlignment="1" applyBorder="1" applyFont="1" applyNumberFormat="1">
      <alignment horizontal="right" vertical="bottom"/>
    </xf>
    <xf borderId="0" fillId="0" fontId="2" numFmtId="3" xfId="0" applyAlignment="1" applyFont="1" applyNumberFormat="1">
      <alignment vertical="bottom"/>
    </xf>
    <xf borderId="0" fillId="0" fontId="6" numFmtId="0" xfId="0" applyAlignment="1" applyFont="1">
      <alignment horizontal="center"/>
    </xf>
    <xf borderId="1" fillId="0" fontId="2" numFmtId="0" xfId="0" applyAlignment="1" applyBorder="1" applyFont="1">
      <alignment vertical="bottom"/>
    </xf>
    <xf borderId="1" fillId="0" fontId="2" numFmtId="0" xfId="0" applyBorder="1" applyFont="1"/>
    <xf borderId="0" fillId="0" fontId="8" numFmtId="0" xfId="0" applyAlignment="1" applyFont="1">
      <alignment readingOrder="0" shrinkToFit="0" vertical="bottom" wrapText="1"/>
    </xf>
    <xf borderId="0" fillId="0" fontId="5" numFmtId="0" xfId="0" applyAlignment="1" applyFont="1">
      <alignment shrinkToFit="0" vertical="bottom" wrapText="1"/>
    </xf>
    <xf borderId="0" fillId="0" fontId="8" numFmtId="0" xfId="0" applyAlignment="1" applyFont="1">
      <alignment shrinkToFit="0" vertical="bottom" wrapText="1"/>
    </xf>
    <xf borderId="1" fillId="0" fontId="8" numFmtId="0" xfId="0" applyAlignment="1" applyBorder="1" applyFont="1">
      <alignment readingOrder="0" shrinkToFit="0" vertical="bottom" wrapText="0"/>
    </xf>
    <xf borderId="1" fillId="0" fontId="8" numFmtId="0" xfId="0" applyAlignment="1" applyBorder="1" applyFont="1">
      <alignment shrinkToFit="0" vertical="bottom" wrapText="1"/>
    </xf>
    <xf borderId="0" fillId="0" fontId="8" numFmtId="0" xfId="0" applyAlignment="1" applyFont="1">
      <alignment readingOrder="0"/>
    </xf>
    <xf borderId="2" fillId="0" fontId="2" numFmtId="0" xfId="0" applyAlignment="1" applyBorder="1" applyFont="1">
      <alignment vertical="bottom"/>
    </xf>
    <xf borderId="6" fillId="0" fontId="2" numFmtId="0" xfId="0" applyAlignment="1" applyBorder="1" applyFont="1">
      <alignment vertical="bottom"/>
    </xf>
    <xf borderId="2" fillId="0" fontId="15" numFmtId="0" xfId="0" applyAlignment="1" applyBorder="1" applyFont="1">
      <alignment shrinkToFit="0" vertical="bottom" wrapText="1"/>
    </xf>
    <xf borderId="7" fillId="0" fontId="16" numFmtId="0" xfId="0" applyBorder="1" applyFont="1"/>
    <xf borderId="7" fillId="0" fontId="17" numFmtId="0" xfId="0" applyAlignment="1" applyBorder="1" applyFont="1">
      <alignment horizontal="center" shrinkToFit="0" vertical="bottom" wrapText="1"/>
    </xf>
    <xf borderId="7" fillId="0" fontId="18" numFmtId="166" xfId="0" applyAlignment="1" applyBorder="1" applyFont="1" applyNumberFormat="1">
      <alignment horizontal="center" shrinkToFit="0" vertical="bottom" wrapText="1"/>
    </xf>
    <xf borderId="2" fillId="0" fontId="5" numFmtId="0" xfId="0" applyAlignment="1" applyBorder="1" applyFont="1">
      <alignment readingOrder="0" shrinkToFit="0" vertical="bottom" wrapText="1"/>
    </xf>
    <xf borderId="7" fillId="0" fontId="5" numFmtId="0" xfId="0" applyAlignment="1" applyBorder="1" applyFont="1">
      <alignment horizontal="center" readingOrder="0" shrinkToFit="0" vertical="bottom" wrapText="1"/>
    </xf>
    <xf borderId="7" fillId="0" fontId="5" numFmtId="166" xfId="0" applyAlignment="1" applyBorder="1" applyFont="1" applyNumberFormat="1">
      <alignment horizontal="center" readingOrder="0" shrinkToFit="0" vertical="bottom" wrapText="1"/>
    </xf>
    <xf borderId="7" fillId="0" fontId="5" numFmtId="164" xfId="0" applyAlignment="1" applyBorder="1" applyFont="1" applyNumberFormat="1">
      <alignment horizontal="center" readingOrder="0" shrinkToFit="0" vertical="bottom" wrapText="1"/>
    </xf>
    <xf borderId="7" fillId="0" fontId="5" numFmtId="164" xfId="0" applyAlignment="1" applyBorder="1" applyFont="1" applyNumberFormat="1">
      <alignment horizontal="center" shrinkToFit="0" vertical="bottom" wrapText="1"/>
    </xf>
    <xf borderId="2" fillId="0" fontId="5" numFmtId="0" xfId="0" applyAlignment="1" applyBorder="1" applyFont="1">
      <alignment shrinkToFit="0" vertical="bottom" wrapText="1"/>
    </xf>
    <xf borderId="7" fillId="0" fontId="5" numFmtId="0" xfId="0" applyAlignment="1" applyBorder="1" applyFont="1">
      <alignment horizontal="center" shrinkToFit="0" vertical="bottom" wrapText="1"/>
    </xf>
    <xf borderId="7" fillId="0" fontId="5" numFmtId="166" xfId="0" applyAlignment="1" applyBorder="1" applyFont="1" applyNumberFormat="1">
      <alignment horizontal="center" shrinkToFit="0" vertical="bottom" wrapText="1"/>
    </xf>
    <xf borderId="7" fillId="0" fontId="2" numFmtId="166" xfId="0" applyAlignment="1" applyBorder="1" applyFont="1" applyNumberFormat="1">
      <alignment vertical="bottom"/>
    </xf>
    <xf borderId="7" fillId="0" fontId="2" numFmtId="166" xfId="0" applyAlignment="1" applyBorder="1" applyFont="1" applyNumberFormat="1">
      <alignment horizontal="center" readingOrder="0" vertical="bottom"/>
    </xf>
    <xf borderId="3" fillId="0" fontId="5" numFmtId="0" xfId="0" applyAlignment="1" applyBorder="1" applyFont="1">
      <alignment shrinkToFit="0" vertical="bottom" wrapText="1"/>
    </xf>
    <xf borderId="8" fillId="0" fontId="16" numFmtId="0" xfId="0" applyBorder="1" applyFont="1"/>
    <xf borderId="8" fillId="0" fontId="5" numFmtId="0" xfId="0" applyAlignment="1" applyBorder="1" applyFont="1">
      <alignment horizontal="center" shrinkToFit="0" vertical="bottom" wrapText="1"/>
    </xf>
    <xf borderId="8" fillId="0" fontId="2" numFmtId="166" xfId="0" applyAlignment="1" applyBorder="1" applyFont="1" applyNumberFormat="1">
      <alignment vertical="bottom"/>
    </xf>
    <xf borderId="8" fillId="0" fontId="2" numFmtId="164" xfId="0" applyAlignment="1" applyBorder="1" applyFont="1" applyNumberFormat="1">
      <alignment vertical="bottom"/>
    </xf>
    <xf borderId="8" fillId="0" fontId="4" numFmtId="164" xfId="0" applyAlignment="1" applyBorder="1" applyFont="1" applyNumberFormat="1">
      <alignment horizontal="center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3" max="3" width="17.57"/>
    <col customWidth="1" min="9" max="9" width="17.0"/>
    <col customWidth="1" min="10" max="10" width="23.29"/>
    <col customWidth="1" min="11" max="11" width="20.71"/>
  </cols>
  <sheetData>
    <row r="1">
      <c r="A1" s="1" t="s">
        <v>0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1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2"/>
      <c r="B3" s="2"/>
      <c r="C3" s="2"/>
      <c r="D3" s="2"/>
      <c r="E3" s="2"/>
      <c r="F3" s="2"/>
      <c r="G3" s="2"/>
      <c r="H3" s="4"/>
      <c r="I3" s="4"/>
      <c r="J3" s="4"/>
      <c r="K3" s="4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5" t="s">
        <v>2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4"/>
      <c r="B5" s="4"/>
      <c r="C5" s="4"/>
      <c r="D5" s="4"/>
      <c r="E5" s="2"/>
      <c r="F5" s="4"/>
      <c r="G5" s="4"/>
      <c r="H5" s="4"/>
      <c r="I5" s="6" t="s">
        <v>3</v>
      </c>
      <c r="J5" s="6" t="s">
        <v>4</v>
      </c>
      <c r="K5" s="6" t="s">
        <v>5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7">
        <v>40001.0</v>
      </c>
      <c r="B6" s="8" t="s">
        <v>6</v>
      </c>
      <c r="C6" s="2"/>
      <c r="D6" s="9"/>
      <c r="E6" s="10"/>
      <c r="F6" s="8" t="s">
        <v>7</v>
      </c>
      <c r="G6" s="2"/>
      <c r="H6" s="11" t="s">
        <v>8</v>
      </c>
      <c r="I6" s="12">
        <f t="shared" ref="I6:I7" si="1">5500*59</f>
        <v>324500</v>
      </c>
      <c r="J6" s="12">
        <f t="shared" ref="J6:J7" si="2">5400*59</f>
        <v>318600</v>
      </c>
      <c r="K6" s="12">
        <v>324500.0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7">
        <v>40002.0</v>
      </c>
      <c r="B7" s="8" t="s">
        <v>9</v>
      </c>
      <c r="C7" s="2"/>
      <c r="D7" s="9"/>
      <c r="E7" s="13"/>
      <c r="F7" s="8" t="s">
        <v>7</v>
      </c>
      <c r="G7" s="2"/>
      <c r="H7" s="11" t="s">
        <v>8</v>
      </c>
      <c r="I7" s="12">
        <f t="shared" si="1"/>
        <v>324500</v>
      </c>
      <c r="J7" s="12">
        <f t="shared" si="2"/>
        <v>318600</v>
      </c>
      <c r="K7" s="12">
        <v>324500.0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7"/>
      <c r="B8" s="14" t="s">
        <v>10</v>
      </c>
      <c r="C8" s="2"/>
      <c r="D8" s="9"/>
      <c r="E8" s="13"/>
      <c r="F8" s="8" t="s">
        <v>11</v>
      </c>
      <c r="G8" s="2"/>
      <c r="H8" s="11" t="s">
        <v>8</v>
      </c>
      <c r="I8" s="12">
        <f t="shared" ref="I8:I9" si="3">550*29</f>
        <v>15950</v>
      </c>
      <c r="J8" s="12">
        <v>0.0</v>
      </c>
      <c r="K8" s="12">
        <v>15950.0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7"/>
      <c r="B9" s="14" t="s">
        <v>12</v>
      </c>
      <c r="C9" s="2"/>
      <c r="D9" s="9"/>
      <c r="E9" s="13"/>
      <c r="F9" s="8" t="s">
        <v>11</v>
      </c>
      <c r="G9" s="2"/>
      <c r="H9" s="11" t="s">
        <v>8</v>
      </c>
      <c r="I9" s="12">
        <f t="shared" si="3"/>
        <v>15950</v>
      </c>
      <c r="J9" s="12">
        <v>0.0</v>
      </c>
      <c r="K9" s="12">
        <v>15950.0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7">
        <v>40010.0</v>
      </c>
      <c r="B10" s="2" t="s">
        <v>13</v>
      </c>
      <c r="C10" s="2"/>
      <c r="D10" s="2"/>
      <c r="E10" s="2"/>
      <c r="F10" s="2"/>
      <c r="G10" s="2"/>
      <c r="H10" s="11"/>
      <c r="I10" s="15">
        <v>1125000.0</v>
      </c>
      <c r="J10" s="16">
        <v>875000.0</v>
      </c>
      <c r="K10" s="15">
        <v>1125000.0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7">
        <v>40900.0</v>
      </c>
      <c r="B11" s="2" t="s">
        <v>14</v>
      </c>
      <c r="C11" s="2"/>
      <c r="D11" s="2"/>
      <c r="E11" s="2"/>
      <c r="F11" s="2"/>
      <c r="G11" s="2"/>
      <c r="H11" s="11" t="s">
        <v>15</v>
      </c>
      <c r="I11" s="12">
        <f>D117</f>
        <v>40710</v>
      </c>
      <c r="J11" s="12">
        <v>31510.0</v>
      </c>
      <c r="K11" s="12">
        <f>D117+8000+1500</f>
        <v>50210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7">
        <v>40905.0</v>
      </c>
      <c r="B12" s="2" t="s">
        <v>16</v>
      </c>
      <c r="C12" s="2"/>
      <c r="D12" s="2"/>
      <c r="E12" s="2"/>
      <c r="F12" s="2"/>
      <c r="G12" s="2"/>
      <c r="H12" s="4"/>
      <c r="I12" s="15">
        <v>12000.0</v>
      </c>
      <c r="J12" s="15">
        <v>11102.5</v>
      </c>
      <c r="K12" s="15">
        <v>12000.0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7">
        <v>40911.0</v>
      </c>
      <c r="B13" s="8" t="s">
        <v>17</v>
      </c>
      <c r="C13" s="2"/>
      <c r="D13" s="2"/>
      <c r="E13" s="2"/>
      <c r="F13" s="2"/>
      <c r="G13" s="2"/>
      <c r="H13" s="4"/>
      <c r="I13" s="15">
        <v>500.0</v>
      </c>
      <c r="J13" s="15">
        <v>0.0</v>
      </c>
      <c r="K13" s="15">
        <v>500.0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7">
        <v>40920.0</v>
      </c>
      <c r="B14" s="2" t="s">
        <v>18</v>
      </c>
      <c r="C14" s="2"/>
      <c r="D14" s="2"/>
      <c r="E14" s="2"/>
      <c r="F14" s="2"/>
      <c r="G14" s="2"/>
      <c r="H14" s="4"/>
      <c r="I14" s="12">
        <v>140000.0</v>
      </c>
      <c r="J14" s="17">
        <v>95000.0</v>
      </c>
      <c r="K14" s="12">
        <v>140000.0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7">
        <v>40930.0</v>
      </c>
      <c r="B15" s="2" t="s">
        <v>19</v>
      </c>
      <c r="C15" s="2"/>
      <c r="D15" s="2"/>
      <c r="E15" s="2"/>
      <c r="F15" s="2"/>
      <c r="G15" s="2"/>
      <c r="H15" s="4"/>
      <c r="I15" s="15">
        <v>10000.0</v>
      </c>
      <c r="J15" s="15">
        <v>0.0</v>
      </c>
      <c r="K15" s="15">
        <v>10000.0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7">
        <v>40913.0</v>
      </c>
      <c r="B16" s="18" t="s">
        <v>20</v>
      </c>
      <c r="C16" s="2"/>
      <c r="D16" s="2"/>
      <c r="E16" s="2"/>
      <c r="F16" s="2"/>
      <c r="G16" s="2"/>
      <c r="H16" s="4"/>
      <c r="I16" s="12">
        <f>5500*2+550*2</f>
        <v>12100</v>
      </c>
      <c r="J16" s="12">
        <f>5400*2</f>
        <v>10800</v>
      </c>
      <c r="K16" s="12">
        <v>12100.0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7">
        <v>40931.0</v>
      </c>
      <c r="B17" s="2" t="s">
        <v>21</v>
      </c>
      <c r="C17" s="2"/>
      <c r="D17" s="2"/>
      <c r="E17" s="2"/>
      <c r="F17" s="2"/>
      <c r="G17" s="2"/>
      <c r="H17" s="4"/>
      <c r="I17" s="12">
        <v>40000.0</v>
      </c>
      <c r="J17" s="12">
        <v>0.0</v>
      </c>
      <c r="K17" s="12">
        <v>40000.0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2"/>
      <c r="B18" s="19" t="s">
        <v>22</v>
      </c>
      <c r="C18" s="2"/>
      <c r="D18" s="2"/>
      <c r="E18" s="2"/>
      <c r="F18" s="2"/>
      <c r="G18" s="2"/>
      <c r="H18" s="4"/>
      <c r="I18" s="12">
        <f>5500*2*5</f>
        <v>55000</v>
      </c>
      <c r="J18" s="12">
        <f>5400*2*5</f>
        <v>54000</v>
      </c>
      <c r="K18" s="12">
        <v>55000.0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2"/>
      <c r="B19" s="2" t="s">
        <v>23</v>
      </c>
      <c r="C19" s="2"/>
      <c r="D19" s="2"/>
      <c r="E19" s="2"/>
      <c r="F19" s="2"/>
      <c r="G19" s="2"/>
      <c r="H19" s="4"/>
      <c r="I19" s="20">
        <v>105000.0</v>
      </c>
      <c r="J19" s="20">
        <v>72000.0</v>
      </c>
      <c r="K19" s="20">
        <v>105000.0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"/>
      <c r="B20" s="2"/>
      <c r="C20" s="2"/>
      <c r="D20" s="2"/>
      <c r="E20" s="21" t="s">
        <v>24</v>
      </c>
      <c r="F20" s="2"/>
      <c r="G20" s="2"/>
      <c r="H20" s="4"/>
      <c r="I20" s="22">
        <f t="shared" ref="I20:K20" si="4">SUM(I6:I19)</f>
        <v>2221210</v>
      </c>
      <c r="J20" s="22">
        <f t="shared" si="4"/>
        <v>1786612.5</v>
      </c>
      <c r="K20" s="22">
        <f t="shared" si="4"/>
        <v>2230710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2"/>
      <c r="B21" s="2"/>
      <c r="C21" s="2"/>
      <c r="D21" s="2"/>
      <c r="E21" s="2"/>
      <c r="F21" s="2"/>
      <c r="G21" s="2"/>
      <c r="H21" s="4"/>
      <c r="I21" s="4"/>
      <c r="J21" s="4"/>
      <c r="K21" s="4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2"/>
      <c r="B22" s="2"/>
      <c r="C22" s="2"/>
      <c r="D22" s="2"/>
      <c r="E22" s="2"/>
      <c r="F22" s="2"/>
      <c r="G22" s="2"/>
      <c r="H22" s="4"/>
      <c r="I22" s="4"/>
      <c r="J22" s="4"/>
      <c r="K22" s="4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2"/>
      <c r="B23" s="2"/>
      <c r="C23" s="2"/>
      <c r="D23" s="2"/>
      <c r="E23" s="2"/>
      <c r="F23" s="2"/>
      <c r="G23" s="2"/>
      <c r="H23" s="4"/>
      <c r="I23" s="4"/>
      <c r="J23" s="4"/>
      <c r="K23" s="4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2"/>
      <c r="B24" s="2"/>
      <c r="D24" s="2"/>
      <c r="E24" s="2"/>
      <c r="F24" s="2"/>
      <c r="G24" s="2"/>
      <c r="H24" s="4"/>
      <c r="I24" s="4"/>
      <c r="J24" s="4"/>
      <c r="K24" s="4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23" t="s">
        <v>25</v>
      </c>
      <c r="L25" s="2"/>
      <c r="M25" s="2"/>
      <c r="N25" s="24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21" t="s">
        <v>26</v>
      </c>
      <c r="B26" s="2"/>
      <c r="C26" s="2"/>
      <c r="D26" s="2"/>
      <c r="E26" s="2"/>
      <c r="F26" s="2"/>
      <c r="G26" s="2"/>
      <c r="H26" s="4"/>
      <c r="I26" s="6" t="s">
        <v>3</v>
      </c>
      <c r="J26" s="6" t="s">
        <v>4</v>
      </c>
      <c r="K26" s="6" t="s">
        <v>5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7">
        <v>54101.0</v>
      </c>
      <c r="B27" s="2" t="s">
        <v>27</v>
      </c>
      <c r="C27" s="2"/>
      <c r="D27" s="2"/>
      <c r="E27" s="2"/>
      <c r="F27" s="2"/>
      <c r="G27" s="2"/>
      <c r="H27" s="4"/>
      <c r="I27" s="12">
        <v>35000.0</v>
      </c>
      <c r="J27" s="12">
        <v>30000.0</v>
      </c>
      <c r="K27" s="12">
        <v>35000.0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7">
        <v>54120.0</v>
      </c>
      <c r="B28" s="25" t="s">
        <v>28</v>
      </c>
      <c r="C28" s="2"/>
      <c r="D28" s="2"/>
      <c r="E28" s="2"/>
      <c r="F28" s="2"/>
      <c r="G28" s="8"/>
      <c r="H28" s="4"/>
      <c r="I28" s="15">
        <v>28659.0</v>
      </c>
      <c r="J28" s="15">
        <v>28659.0</v>
      </c>
      <c r="K28" s="15">
        <v>28659.0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7">
        <v>54130.0</v>
      </c>
      <c r="B29" s="2" t="s">
        <v>29</v>
      </c>
      <c r="C29" s="2"/>
      <c r="D29" s="2"/>
      <c r="E29" s="2"/>
      <c r="F29" s="2"/>
      <c r="G29" s="2"/>
      <c r="H29" s="4"/>
      <c r="I29" s="15">
        <v>7000.0</v>
      </c>
      <c r="J29" s="15">
        <v>7000.0</v>
      </c>
      <c r="K29" s="15">
        <v>7000.0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7">
        <v>54140.0</v>
      </c>
      <c r="B30" s="2" t="s">
        <v>30</v>
      </c>
      <c r="C30" s="2"/>
      <c r="D30" s="2"/>
      <c r="E30" s="2"/>
      <c r="F30" s="2"/>
      <c r="G30" s="2"/>
      <c r="H30" s="4"/>
      <c r="I30" s="12">
        <v>6000.0</v>
      </c>
      <c r="J30" s="12">
        <v>11400.0</v>
      </c>
      <c r="K30" s="15">
        <v>6000.0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7">
        <v>54160.0</v>
      </c>
      <c r="B31" s="2" t="s">
        <v>31</v>
      </c>
      <c r="C31" s="2"/>
      <c r="D31" s="2"/>
      <c r="E31" s="2"/>
      <c r="F31" s="2"/>
      <c r="G31" s="2"/>
      <c r="H31" s="4"/>
      <c r="I31" s="16">
        <v>1000.0</v>
      </c>
      <c r="J31" s="16">
        <v>1000.0</v>
      </c>
      <c r="K31" s="16">
        <v>1000.0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7">
        <v>54180.0</v>
      </c>
      <c r="B32" s="2" t="s">
        <v>32</v>
      </c>
      <c r="C32" s="2"/>
      <c r="D32" s="2"/>
      <c r="E32" s="2"/>
      <c r="F32" s="2"/>
      <c r="G32" s="2"/>
      <c r="H32" s="4"/>
      <c r="I32" s="15">
        <v>1750.0</v>
      </c>
      <c r="J32" s="15">
        <v>1750.0</v>
      </c>
      <c r="K32" s="15">
        <v>1750.0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2"/>
      <c r="B33" s="2"/>
      <c r="C33" s="2"/>
      <c r="D33" s="2"/>
      <c r="E33" s="2"/>
      <c r="F33" s="2"/>
      <c r="G33" s="2"/>
      <c r="H33" s="4"/>
      <c r="I33" s="26">
        <f t="shared" ref="I33:K33" si="5">SUM(I27:I32)</f>
        <v>79409</v>
      </c>
      <c r="J33" s="26">
        <f t="shared" si="5"/>
        <v>79809</v>
      </c>
      <c r="K33" s="26">
        <f t="shared" si="5"/>
        <v>79409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2"/>
      <c r="B34" s="2"/>
      <c r="C34" s="2"/>
      <c r="D34" s="2"/>
      <c r="E34" s="2"/>
      <c r="F34" s="2"/>
      <c r="G34" s="2"/>
      <c r="H34" s="4"/>
      <c r="I34" s="4"/>
      <c r="J34" s="4"/>
      <c r="K34" s="4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27" t="s">
        <v>33</v>
      </c>
      <c r="B35" s="2"/>
      <c r="C35" s="2"/>
      <c r="D35" s="2"/>
      <c r="E35" s="2"/>
      <c r="F35" s="2"/>
      <c r="G35" s="2"/>
      <c r="H35" s="4"/>
      <c r="I35" s="6" t="s">
        <v>3</v>
      </c>
      <c r="J35" s="6" t="s">
        <v>4</v>
      </c>
      <c r="K35" s="6" t="s">
        <v>5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7">
        <v>54201.0</v>
      </c>
      <c r="B36" s="2" t="s">
        <v>34</v>
      </c>
      <c r="C36" s="2"/>
      <c r="D36" s="28" t="s">
        <v>35</v>
      </c>
      <c r="E36" s="29"/>
      <c r="F36" s="9"/>
      <c r="G36" s="29"/>
      <c r="H36" s="4"/>
      <c r="I36" s="15">
        <f>6.45*5773</f>
        <v>37235.85</v>
      </c>
      <c r="J36" s="15">
        <v>39594.32</v>
      </c>
      <c r="K36" s="15">
        <v>37235.85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7">
        <v>54210.0</v>
      </c>
      <c r="B37" s="2" t="s">
        <v>36</v>
      </c>
      <c r="C37" s="2"/>
      <c r="D37" s="24"/>
      <c r="E37" s="2"/>
      <c r="F37" s="2"/>
      <c r="G37" s="2"/>
      <c r="H37" s="4"/>
      <c r="I37" s="15">
        <v>17795.0</v>
      </c>
      <c r="J37" s="15">
        <v>17795.0</v>
      </c>
      <c r="K37" s="15">
        <v>17795.0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7">
        <v>54220.0</v>
      </c>
      <c r="B38" s="2" t="s">
        <v>37</v>
      </c>
      <c r="C38" s="2"/>
      <c r="D38" s="2"/>
      <c r="E38" s="2"/>
      <c r="F38" s="2"/>
      <c r="G38" s="2"/>
      <c r="H38" s="4"/>
      <c r="I38" s="12">
        <v>5000.0</v>
      </c>
      <c r="J38" s="12">
        <v>4000.0</v>
      </c>
      <c r="K38" s="12">
        <v>5000.0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7">
        <v>52130.0</v>
      </c>
      <c r="B39" s="2" t="s">
        <v>38</v>
      </c>
      <c r="C39" s="2"/>
      <c r="D39" s="2"/>
      <c r="E39" s="2"/>
      <c r="F39" s="2"/>
      <c r="G39" s="2"/>
      <c r="H39" s="4"/>
      <c r="I39" s="12">
        <v>3000.0</v>
      </c>
      <c r="J39" s="12">
        <v>3000.0</v>
      </c>
      <c r="K39" s="12">
        <v>3000.0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7"/>
      <c r="B40" s="8" t="s">
        <v>39</v>
      </c>
      <c r="C40" s="2"/>
      <c r="D40" s="2"/>
      <c r="E40" s="2"/>
      <c r="F40" s="2"/>
      <c r="G40" s="2"/>
      <c r="H40" s="4"/>
      <c r="I40" s="20">
        <v>2000.0</v>
      </c>
      <c r="J40" s="20">
        <v>1000.0</v>
      </c>
      <c r="K40" s="20">
        <v>2000.0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2"/>
      <c r="B41" s="2"/>
      <c r="C41" s="2"/>
      <c r="D41" s="2"/>
      <c r="E41" s="2"/>
      <c r="F41" s="2"/>
      <c r="G41" s="2"/>
      <c r="H41" s="4"/>
      <c r="I41" s="30">
        <f t="shared" ref="I41:K41" si="6">SUM(I36:I40)</f>
        <v>65030.85</v>
      </c>
      <c r="J41" s="30">
        <f t="shared" si="6"/>
        <v>65389.32</v>
      </c>
      <c r="K41" s="30">
        <f t="shared" si="6"/>
        <v>65030.85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2"/>
      <c r="B42" s="2"/>
      <c r="C42" s="2"/>
      <c r="D42" s="2"/>
      <c r="E42" s="2"/>
      <c r="F42" s="2"/>
      <c r="G42" s="2"/>
      <c r="H42" s="4"/>
      <c r="I42" s="4"/>
      <c r="J42" s="4"/>
      <c r="K42" s="4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27" t="s">
        <v>40</v>
      </c>
      <c r="B43" s="2"/>
      <c r="C43" s="2"/>
      <c r="D43" s="2"/>
      <c r="E43" s="2"/>
      <c r="F43" s="2"/>
      <c r="G43" s="2"/>
      <c r="H43" s="4"/>
      <c r="I43" s="6" t="s">
        <v>3</v>
      </c>
      <c r="J43" s="6" t="s">
        <v>4</v>
      </c>
      <c r="K43" s="6" t="s">
        <v>5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7">
        <v>54301.0</v>
      </c>
      <c r="B44" s="2" t="s">
        <v>41</v>
      </c>
      <c r="C44" s="2"/>
      <c r="D44" s="2"/>
      <c r="E44" s="2"/>
      <c r="F44" s="2"/>
      <c r="G44" s="2"/>
      <c r="H44" s="4"/>
      <c r="I44" s="12">
        <v>13500.0</v>
      </c>
      <c r="J44" s="12">
        <v>12500.0</v>
      </c>
      <c r="K44" s="12">
        <v>13500.0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7">
        <v>54310.0</v>
      </c>
      <c r="B45" s="2" t="s">
        <v>42</v>
      </c>
      <c r="C45" s="2"/>
      <c r="D45" s="2"/>
      <c r="E45" s="2"/>
      <c r="F45" s="2"/>
      <c r="G45" s="2"/>
      <c r="H45" s="4"/>
      <c r="I45" s="12">
        <v>500.0</v>
      </c>
      <c r="J45" s="12">
        <v>0.0</v>
      </c>
      <c r="K45" s="12">
        <v>500.0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7">
        <v>54321.0</v>
      </c>
      <c r="B46" s="2" t="s">
        <v>43</v>
      </c>
      <c r="C46" s="2"/>
      <c r="D46" s="2"/>
      <c r="E46" s="2"/>
      <c r="F46" s="2"/>
      <c r="G46" s="2"/>
      <c r="H46" s="4"/>
      <c r="I46" s="20">
        <v>3000.0</v>
      </c>
      <c r="J46" s="20">
        <v>3000.0</v>
      </c>
      <c r="K46" s="20">
        <v>3000.0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2"/>
      <c r="B47" s="2"/>
      <c r="C47" s="2"/>
      <c r="D47" s="2"/>
      <c r="E47" s="2"/>
      <c r="F47" s="2"/>
      <c r="G47" s="2"/>
      <c r="H47" s="4"/>
      <c r="I47" s="30">
        <f t="shared" ref="I47:K47" si="7">SUM(I44:I46)</f>
        <v>17000</v>
      </c>
      <c r="J47" s="30">
        <f t="shared" si="7"/>
        <v>15500</v>
      </c>
      <c r="K47" s="30">
        <f t="shared" si="7"/>
        <v>17000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2"/>
      <c r="B48" s="2"/>
      <c r="C48" s="2"/>
      <c r="D48" s="2"/>
      <c r="E48" s="2"/>
      <c r="F48" s="2"/>
      <c r="G48" s="2"/>
      <c r="H48" s="4"/>
      <c r="I48" s="4"/>
      <c r="J48" s="4"/>
      <c r="K48" s="4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1" t="s">
        <v>44</v>
      </c>
      <c r="B49" s="2"/>
      <c r="C49" s="2"/>
      <c r="D49" s="2"/>
      <c r="E49" s="2"/>
      <c r="F49" s="2"/>
      <c r="G49" s="2"/>
      <c r="H49" s="4"/>
      <c r="I49" s="6" t="s">
        <v>3</v>
      </c>
      <c r="J49" s="6" t="s">
        <v>4</v>
      </c>
      <c r="K49" s="6" t="s">
        <v>5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7">
        <v>52203.0</v>
      </c>
      <c r="B50" s="2" t="s">
        <v>45</v>
      </c>
      <c r="C50" s="2"/>
      <c r="D50" s="2"/>
      <c r="E50" s="2"/>
      <c r="F50" s="2"/>
      <c r="G50" s="2"/>
      <c r="H50" s="11" t="s">
        <v>46</v>
      </c>
      <c r="I50" s="12">
        <v>3000.0</v>
      </c>
      <c r="J50" s="12">
        <v>3000.0</v>
      </c>
      <c r="K50" s="12">
        <v>3000.0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"/>
      <c r="B51" s="2" t="s">
        <v>47</v>
      </c>
      <c r="C51" s="2"/>
      <c r="D51" s="2"/>
      <c r="E51" s="2"/>
      <c r="F51" s="2"/>
      <c r="G51" s="2"/>
      <c r="H51" s="11" t="s">
        <v>48</v>
      </c>
      <c r="I51" s="11"/>
      <c r="J51" s="11"/>
      <c r="K51" s="11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7">
        <v>52021.0</v>
      </c>
      <c r="B52" s="31" t="s">
        <v>20</v>
      </c>
      <c r="C52" s="32"/>
      <c r="D52" s="32"/>
      <c r="E52" s="32"/>
      <c r="F52" s="32"/>
      <c r="G52" s="32"/>
      <c r="H52" s="32"/>
      <c r="I52" s="33">
        <f t="shared" ref="I52:K52" si="8">I16</f>
        <v>12100</v>
      </c>
      <c r="J52" s="33">
        <f t="shared" si="8"/>
        <v>10800</v>
      </c>
      <c r="K52" s="33">
        <f t="shared" si="8"/>
        <v>12100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7">
        <v>52065.0</v>
      </c>
      <c r="B53" s="2" t="s">
        <v>49</v>
      </c>
      <c r="C53" s="2"/>
      <c r="D53" s="2"/>
      <c r="E53" s="2"/>
      <c r="F53" s="2"/>
      <c r="G53" s="2"/>
      <c r="H53" s="11" t="s">
        <v>50</v>
      </c>
      <c r="I53" s="12">
        <v>12000.0</v>
      </c>
      <c r="J53" s="12">
        <v>12000.0</v>
      </c>
      <c r="K53" s="12">
        <v>12000.0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 t="s">
        <v>51</v>
      </c>
      <c r="C54" s="2"/>
      <c r="D54" s="2"/>
      <c r="E54" s="2"/>
      <c r="F54" s="2"/>
      <c r="G54" s="2"/>
      <c r="H54" s="11" t="s">
        <v>52</v>
      </c>
      <c r="I54" s="20">
        <f t="shared" ref="I54:K54" si="9">I18</f>
        <v>55000</v>
      </c>
      <c r="J54" s="20">
        <f t="shared" si="9"/>
        <v>54000</v>
      </c>
      <c r="K54" s="20">
        <f t="shared" si="9"/>
        <v>55000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4"/>
      <c r="I55" s="30">
        <f t="shared" ref="I55:K55" si="10">SUM(I50:I54)</f>
        <v>82100</v>
      </c>
      <c r="J55" s="30">
        <f t="shared" si="10"/>
        <v>79800</v>
      </c>
      <c r="K55" s="30">
        <f t="shared" si="10"/>
        <v>82100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4"/>
      <c r="I56" s="4"/>
      <c r="J56" s="4"/>
      <c r="K56" s="4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1" t="s">
        <v>53</v>
      </c>
      <c r="B57" s="2"/>
      <c r="C57" s="2"/>
      <c r="D57" s="2"/>
      <c r="E57" s="2"/>
      <c r="F57" s="2"/>
      <c r="G57" s="2"/>
      <c r="H57" s="4"/>
      <c r="I57" s="6" t="s">
        <v>3</v>
      </c>
      <c r="J57" s="6" t="s">
        <v>4</v>
      </c>
      <c r="K57" s="6" t="s">
        <v>5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7">
        <v>50010.0</v>
      </c>
      <c r="B58" s="2" t="s">
        <v>13</v>
      </c>
      <c r="C58" s="2"/>
      <c r="D58" s="2"/>
      <c r="E58" s="2"/>
      <c r="F58" s="2"/>
      <c r="G58" s="2"/>
      <c r="H58" s="4"/>
      <c r="I58" s="15">
        <v>1125000.0</v>
      </c>
      <c r="J58" s="17">
        <v>875000.0</v>
      </c>
      <c r="K58" s="12">
        <v>1125000.0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7">
        <v>54010.0</v>
      </c>
      <c r="B59" s="2" t="s">
        <v>54</v>
      </c>
      <c r="C59" s="2"/>
      <c r="D59" s="2"/>
      <c r="E59" s="2"/>
      <c r="F59" s="2"/>
      <c r="G59" s="2"/>
      <c r="H59" s="4"/>
      <c r="I59" s="12">
        <v>18000.0</v>
      </c>
      <c r="J59" s="12">
        <v>15000.0</v>
      </c>
      <c r="K59" s="12">
        <v>18000.0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7">
        <v>54195.0</v>
      </c>
      <c r="B60" s="2" t="s">
        <v>55</v>
      </c>
      <c r="C60" s="2"/>
      <c r="D60" s="2"/>
      <c r="E60" s="2"/>
      <c r="F60" s="2"/>
      <c r="G60" s="2"/>
      <c r="H60" s="4"/>
      <c r="I60" s="12">
        <v>9000.0</v>
      </c>
      <c r="J60" s="12">
        <v>5600.0</v>
      </c>
      <c r="K60" s="12">
        <v>9000.0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7">
        <v>54020.0</v>
      </c>
      <c r="B61" s="2" t="s">
        <v>56</v>
      </c>
      <c r="C61" s="2"/>
      <c r="D61" s="2"/>
      <c r="E61" s="2"/>
      <c r="F61" s="2"/>
      <c r="G61" s="2"/>
      <c r="H61" s="4"/>
      <c r="I61" s="12">
        <v>12000.0</v>
      </c>
      <c r="J61" s="12">
        <v>5000.0</v>
      </c>
      <c r="K61" s="12">
        <v>12000.0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7">
        <v>54060.0</v>
      </c>
      <c r="B62" s="2" t="s">
        <v>57</v>
      </c>
      <c r="C62" s="2"/>
      <c r="D62" s="2"/>
      <c r="E62" s="2"/>
      <c r="F62" s="2"/>
      <c r="G62" s="2"/>
      <c r="H62" s="4"/>
      <c r="I62" s="17">
        <v>500.0</v>
      </c>
      <c r="J62" s="17">
        <v>500.0</v>
      </c>
      <c r="K62" s="17">
        <v>500.0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7"/>
      <c r="B63" s="8" t="s">
        <v>58</v>
      </c>
      <c r="C63" s="2"/>
      <c r="D63" s="2"/>
      <c r="E63" s="2"/>
      <c r="F63" s="2"/>
      <c r="G63" s="2"/>
      <c r="H63" s="4"/>
      <c r="I63" s="12">
        <v>3000.0</v>
      </c>
      <c r="J63" s="12">
        <v>2000.0</v>
      </c>
      <c r="K63" s="12">
        <v>3000.0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7">
        <v>54061.0</v>
      </c>
      <c r="B64" s="2" t="s">
        <v>59</v>
      </c>
      <c r="C64" s="2"/>
      <c r="D64" s="2"/>
      <c r="E64" s="2"/>
      <c r="F64" s="2"/>
      <c r="G64" s="2"/>
      <c r="H64" s="4"/>
      <c r="I64" s="12">
        <v>1000.0</v>
      </c>
      <c r="J64" s="12">
        <v>1000.0</v>
      </c>
      <c r="K64" s="12">
        <v>1000.0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7">
        <v>54040.0</v>
      </c>
      <c r="B65" s="2" t="s">
        <v>60</v>
      </c>
      <c r="C65" s="2"/>
      <c r="D65" s="2"/>
      <c r="E65" s="2"/>
      <c r="F65" s="2"/>
      <c r="G65" s="2"/>
      <c r="H65" s="4"/>
      <c r="I65" s="12">
        <v>8000.0</v>
      </c>
      <c r="J65" s="12">
        <v>15000.0</v>
      </c>
      <c r="K65" s="12">
        <v>8000.0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7">
        <v>54320.0</v>
      </c>
      <c r="B66" s="2" t="s">
        <v>61</v>
      </c>
      <c r="C66" s="2"/>
      <c r="D66" s="2"/>
      <c r="E66" s="2"/>
      <c r="F66" s="2"/>
      <c r="G66" s="2"/>
      <c r="H66" s="4"/>
      <c r="I66" s="20">
        <v>500.0</v>
      </c>
      <c r="J66" s="20">
        <v>1000.0</v>
      </c>
      <c r="K66" s="20">
        <v>500.0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"/>
      <c r="B67" s="2"/>
      <c r="C67" s="2"/>
      <c r="D67" s="2"/>
      <c r="E67" s="2"/>
      <c r="F67" s="2"/>
      <c r="G67" s="2"/>
      <c r="H67" s="4"/>
      <c r="I67" s="30">
        <f t="shared" ref="I67:K67" si="11">SUM(I58:I66)</f>
        <v>1177000</v>
      </c>
      <c r="J67" s="30">
        <f t="shared" si="11"/>
        <v>920100</v>
      </c>
      <c r="K67" s="30">
        <f t="shared" si="11"/>
        <v>1177000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"/>
      <c r="B68" s="2"/>
      <c r="C68" s="2"/>
      <c r="D68" s="2"/>
      <c r="E68" s="2"/>
      <c r="F68" s="2"/>
      <c r="G68" s="2"/>
      <c r="H68" s="4"/>
      <c r="I68" s="4"/>
      <c r="J68" s="4"/>
      <c r="K68" s="4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21" t="s">
        <v>62</v>
      </c>
      <c r="B69" s="2"/>
      <c r="C69" s="2"/>
      <c r="D69" s="2"/>
      <c r="E69" s="2"/>
      <c r="F69" s="2"/>
      <c r="G69" s="2"/>
      <c r="H69" s="4"/>
      <c r="I69" s="6" t="s">
        <v>3</v>
      </c>
      <c r="J69" s="6" t="s">
        <v>4</v>
      </c>
      <c r="K69" s="6" t="s">
        <v>5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2" t="s">
        <v>63</v>
      </c>
      <c r="C70" s="2"/>
      <c r="D70" s="2"/>
      <c r="E70" s="2"/>
      <c r="F70" s="2"/>
      <c r="G70" s="2"/>
      <c r="H70" s="4"/>
      <c r="I70" s="12">
        <v>105000.0</v>
      </c>
      <c r="J70" s="12">
        <v>40000.0</v>
      </c>
      <c r="K70" s="12">
        <v>105000.0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7">
        <v>52131.0</v>
      </c>
      <c r="B71" s="2" t="s">
        <v>21</v>
      </c>
      <c r="C71" s="2"/>
      <c r="D71" s="2"/>
      <c r="E71" s="2"/>
      <c r="F71" s="2"/>
      <c r="G71" s="2"/>
      <c r="H71" s="4"/>
      <c r="I71" s="12">
        <v>40000.0</v>
      </c>
      <c r="J71" s="12">
        <v>0.0</v>
      </c>
      <c r="K71" s="12">
        <v>40000.0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7">
        <v>52150.0</v>
      </c>
      <c r="B72" s="19" t="s">
        <v>64</v>
      </c>
      <c r="C72" s="2"/>
      <c r="D72" s="2"/>
      <c r="E72" s="2"/>
      <c r="F72" s="2"/>
      <c r="G72" s="2"/>
      <c r="H72" s="4"/>
      <c r="I72" s="12">
        <v>3000.0</v>
      </c>
      <c r="J72" s="12">
        <v>3000.0</v>
      </c>
      <c r="K72" s="12">
        <v>3000.0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7">
        <v>52110.0</v>
      </c>
      <c r="B73" s="8" t="s">
        <v>65</v>
      </c>
      <c r="C73" s="2"/>
      <c r="D73" s="4"/>
      <c r="E73" s="2"/>
      <c r="F73" s="2"/>
      <c r="G73" s="2"/>
      <c r="H73" s="4"/>
      <c r="I73" s="12">
        <v>500.0</v>
      </c>
      <c r="J73" s="12">
        <v>250.0</v>
      </c>
      <c r="K73" s="12">
        <v>500.0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2" t="s">
        <v>66</v>
      </c>
      <c r="C74" s="2"/>
      <c r="D74" s="4"/>
      <c r="E74" s="2"/>
      <c r="F74" s="2"/>
      <c r="G74" s="2"/>
      <c r="H74" s="11" t="s">
        <v>67</v>
      </c>
      <c r="I74" s="20">
        <v>10000.0</v>
      </c>
      <c r="J74" s="20">
        <v>10000.0</v>
      </c>
      <c r="K74" s="20">
        <v>10000.0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2"/>
      <c r="B75" s="2"/>
      <c r="C75" s="2"/>
      <c r="D75" s="4"/>
      <c r="E75" s="2"/>
      <c r="F75" s="2"/>
      <c r="G75" s="2"/>
      <c r="H75" s="4"/>
      <c r="I75" s="30">
        <f t="shared" ref="I75:K75" si="12">SUM(I70:I74)</f>
        <v>158500</v>
      </c>
      <c r="J75" s="30">
        <f t="shared" si="12"/>
        <v>53250</v>
      </c>
      <c r="K75" s="30">
        <f t="shared" si="12"/>
        <v>158500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4"/>
      <c r="E76" s="2"/>
      <c r="F76" s="2"/>
      <c r="G76" s="2"/>
      <c r="H76" s="4"/>
      <c r="I76" s="4"/>
      <c r="J76" s="4"/>
      <c r="K76" s="4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34" t="s">
        <v>68</v>
      </c>
      <c r="C77" s="2"/>
      <c r="D77" s="4"/>
      <c r="E77" s="2"/>
      <c r="F77" s="2"/>
      <c r="G77" s="2"/>
      <c r="H77" s="4"/>
      <c r="I77" s="6" t="s">
        <v>3</v>
      </c>
      <c r="J77" s="6" t="s">
        <v>4</v>
      </c>
      <c r="K77" s="6" t="s">
        <v>5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7">
        <v>51010.0</v>
      </c>
      <c r="B78" s="2" t="s">
        <v>69</v>
      </c>
      <c r="C78" s="2"/>
      <c r="D78" s="2"/>
      <c r="E78" s="2"/>
      <c r="F78" s="2"/>
      <c r="G78" s="2"/>
      <c r="H78" s="4"/>
      <c r="I78" s="12">
        <v>104000.0</v>
      </c>
      <c r="J78" s="12">
        <v>104000.0</v>
      </c>
      <c r="K78" s="12">
        <v>104000.0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7">
        <v>51020.0</v>
      </c>
      <c r="B79" s="2" t="s">
        <v>70</v>
      </c>
      <c r="C79" s="2"/>
      <c r="D79" s="2"/>
      <c r="E79" s="2"/>
      <c r="F79" s="2"/>
      <c r="G79" s="2"/>
      <c r="H79" s="4"/>
      <c r="I79" s="17">
        <v>32600.0</v>
      </c>
      <c r="J79" s="17">
        <v>32600.0</v>
      </c>
      <c r="K79" s="17">
        <v>32600.0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7">
        <v>51030.0</v>
      </c>
      <c r="B80" s="2" t="s">
        <v>71</v>
      </c>
      <c r="C80" s="2"/>
      <c r="D80" s="2"/>
      <c r="E80" s="2"/>
      <c r="F80" s="2"/>
      <c r="G80" s="2"/>
      <c r="H80" s="35" t="s">
        <v>72</v>
      </c>
      <c r="I80" s="12">
        <v>56200.0</v>
      </c>
      <c r="J80" s="12">
        <v>56200.0</v>
      </c>
      <c r="K80" s="12">
        <v>56200.0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7">
        <v>51045.0</v>
      </c>
      <c r="B81" s="2" t="s">
        <v>73</v>
      </c>
      <c r="C81" s="2"/>
      <c r="D81" s="2"/>
      <c r="E81" s="2"/>
      <c r="F81" s="2"/>
      <c r="G81" s="2"/>
      <c r="H81" s="4"/>
      <c r="I81" s="12">
        <v>42110.0</v>
      </c>
      <c r="J81" s="12">
        <v>42110.0</v>
      </c>
      <c r="K81" s="12">
        <v>42110.0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7">
        <v>51050.0</v>
      </c>
      <c r="B82" s="2" t="s">
        <v>74</v>
      </c>
      <c r="C82" s="2"/>
      <c r="D82" s="2"/>
      <c r="E82" s="2"/>
      <c r="F82" s="2"/>
      <c r="G82" s="2"/>
      <c r="H82" s="11" t="s">
        <v>75</v>
      </c>
      <c r="I82" s="12">
        <v>28500.0</v>
      </c>
      <c r="J82" s="12">
        <v>23000.0</v>
      </c>
      <c r="K82" s="12">
        <v>28500.0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7">
        <v>52100.0</v>
      </c>
      <c r="B83" s="2" t="s">
        <v>76</v>
      </c>
      <c r="C83" s="2"/>
      <c r="D83" s="2"/>
      <c r="E83" s="2"/>
      <c r="F83" s="2"/>
      <c r="G83" s="2"/>
      <c r="H83" s="11" t="s">
        <v>77</v>
      </c>
      <c r="I83" s="20">
        <f>H159</f>
        <v>11300</v>
      </c>
      <c r="J83" s="20">
        <v>9700.0</v>
      </c>
      <c r="K83" s="20">
        <v>11300.0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2"/>
      <c r="D84" s="2"/>
      <c r="E84" s="2"/>
      <c r="F84" s="2"/>
      <c r="G84" s="2"/>
      <c r="H84" s="4"/>
      <c r="I84" s="30">
        <f t="shared" ref="I84:K84" si="13">SUM(I78:I83)</f>
        <v>274710</v>
      </c>
      <c r="J84" s="30">
        <f t="shared" si="13"/>
        <v>267610</v>
      </c>
      <c r="K84" s="30">
        <f t="shared" si="13"/>
        <v>274710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2"/>
      <c r="D85" s="2"/>
      <c r="E85" s="2"/>
      <c r="F85" s="2"/>
      <c r="G85" s="2"/>
      <c r="H85" s="4"/>
      <c r="I85" s="4"/>
      <c r="J85" s="4"/>
      <c r="K85" s="4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1" t="s">
        <v>78</v>
      </c>
      <c r="B86" s="2"/>
      <c r="C86" s="2"/>
      <c r="D86" s="2"/>
      <c r="E86" s="2"/>
      <c r="F86" s="2"/>
      <c r="G86" s="2"/>
      <c r="H86" s="4"/>
      <c r="I86" s="6" t="s">
        <v>3</v>
      </c>
      <c r="J86" s="6" t="s">
        <v>4</v>
      </c>
      <c r="K86" s="6" t="s">
        <v>5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7">
        <v>52010.0</v>
      </c>
      <c r="B87" s="2" t="s">
        <v>79</v>
      </c>
      <c r="C87" s="2"/>
      <c r="D87" s="2"/>
      <c r="E87" s="2"/>
      <c r="F87" s="2"/>
      <c r="G87" s="2"/>
      <c r="H87" s="4"/>
      <c r="I87" s="15">
        <v>50000.0</v>
      </c>
      <c r="J87" s="15">
        <v>20000.0</v>
      </c>
      <c r="K87" s="15">
        <v>50000.0</v>
      </c>
      <c r="L87" s="36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7">
        <v>52040.0</v>
      </c>
      <c r="B88" s="19" t="s">
        <v>80</v>
      </c>
      <c r="C88" s="2"/>
      <c r="D88" s="2"/>
      <c r="E88" s="2"/>
      <c r="F88" s="2"/>
      <c r="G88" s="2"/>
      <c r="H88" s="35"/>
      <c r="I88" s="17">
        <v>4000.0</v>
      </c>
      <c r="J88" s="17">
        <v>4000.0</v>
      </c>
      <c r="K88" s="17">
        <v>4000.0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 t="s">
        <v>81</v>
      </c>
      <c r="C89" s="2"/>
      <c r="D89" s="2"/>
      <c r="E89" s="2"/>
      <c r="F89" s="2"/>
      <c r="G89" s="2"/>
      <c r="H89" s="4"/>
      <c r="I89" s="12">
        <v>140000.0</v>
      </c>
      <c r="J89" s="17">
        <v>95000.0</v>
      </c>
      <c r="K89" s="12">
        <v>140000.0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7">
        <v>52030.0</v>
      </c>
      <c r="B90" s="2" t="s">
        <v>82</v>
      </c>
      <c r="C90" s="2"/>
      <c r="D90" s="2"/>
      <c r="E90" s="2"/>
      <c r="F90" s="2"/>
      <c r="G90" s="2"/>
      <c r="H90" s="4"/>
      <c r="I90" s="12">
        <f>SUM(F91:F95)</f>
        <v>73753</v>
      </c>
      <c r="J90" s="12">
        <v>68373.0</v>
      </c>
      <c r="K90" s="12">
        <f>sum(G91:G95)</f>
        <v>82826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7">
        <v>52031.0</v>
      </c>
      <c r="B91" s="2"/>
      <c r="C91" s="19" t="s">
        <v>83</v>
      </c>
      <c r="D91" s="2"/>
      <c r="E91" s="2"/>
      <c r="F91" s="37">
        <v>32000.0</v>
      </c>
      <c r="G91" s="37">
        <v>32000.0</v>
      </c>
      <c r="H91" s="4"/>
      <c r="I91" s="4"/>
      <c r="J91" s="4"/>
      <c r="K91" s="4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7">
        <v>52032.0</v>
      </c>
      <c r="B92" s="2"/>
      <c r="C92" s="19" t="s">
        <v>84</v>
      </c>
      <c r="D92" s="2"/>
      <c r="E92" s="2"/>
      <c r="F92" s="37">
        <v>10300.0</v>
      </c>
      <c r="G92" s="37">
        <v>10300.0</v>
      </c>
      <c r="H92" s="4"/>
      <c r="I92" s="38"/>
      <c r="J92" s="4"/>
      <c r="K92" s="4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7">
        <v>52033.0</v>
      </c>
      <c r="B93" s="2"/>
      <c r="C93" s="19" t="s">
        <v>85</v>
      </c>
      <c r="D93" s="2"/>
      <c r="E93" s="37"/>
      <c r="F93" s="37">
        <v>10203.0</v>
      </c>
      <c r="G93" s="37">
        <v>10203.0</v>
      </c>
      <c r="H93" s="4"/>
      <c r="I93" s="4"/>
      <c r="J93" s="4"/>
      <c r="K93" s="4"/>
      <c r="L93" s="39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7">
        <v>52034.0</v>
      </c>
      <c r="B94" s="2"/>
      <c r="C94" s="19" t="s">
        <v>86</v>
      </c>
      <c r="D94" s="2"/>
      <c r="E94" s="2"/>
      <c r="F94" s="37">
        <v>12200.0</v>
      </c>
      <c r="G94" s="37">
        <v>20079.0</v>
      </c>
      <c r="H94" s="4"/>
      <c r="I94" s="4"/>
      <c r="J94" s="4"/>
      <c r="K94" s="4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7">
        <v>52035.0</v>
      </c>
      <c r="B95" s="2"/>
      <c r="C95" s="19" t="s">
        <v>87</v>
      </c>
      <c r="D95" s="2"/>
      <c r="E95" s="2"/>
      <c r="F95" s="37">
        <v>9050.0</v>
      </c>
      <c r="G95" s="37">
        <v>10244.0</v>
      </c>
      <c r="H95" s="4"/>
      <c r="I95" s="4"/>
      <c r="J95" s="4"/>
      <c r="K95" s="4"/>
      <c r="L95" s="2"/>
      <c r="M95" s="38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7">
        <v>52020.0</v>
      </c>
      <c r="B96" s="2" t="s">
        <v>88</v>
      </c>
      <c r="C96" s="2"/>
      <c r="D96" s="2"/>
      <c r="E96" s="2"/>
      <c r="F96" s="2"/>
      <c r="G96" s="40"/>
      <c r="H96" s="4"/>
      <c r="I96" s="12">
        <f>SUM(F97:F100)</f>
        <v>83400</v>
      </c>
      <c r="J96" s="12">
        <v>83400.0</v>
      </c>
      <c r="K96" s="12">
        <v>83400.0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19" t="s">
        <v>89</v>
      </c>
      <c r="D97" s="2"/>
      <c r="E97" s="2"/>
      <c r="F97" s="37">
        <v>8400.0</v>
      </c>
      <c r="G97" s="4"/>
      <c r="H97" s="4"/>
      <c r="I97" s="4"/>
      <c r="J97" s="38"/>
      <c r="K97" s="4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19" t="s">
        <v>90</v>
      </c>
      <c r="D98" s="2"/>
      <c r="E98" s="2"/>
      <c r="F98" s="37">
        <v>52000.0</v>
      </c>
      <c r="G98" s="4"/>
      <c r="H98" s="4"/>
      <c r="I98" s="4"/>
      <c r="J98" s="4"/>
      <c r="K98" s="4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19" t="s">
        <v>91</v>
      </c>
      <c r="D99" s="2"/>
      <c r="E99" s="2"/>
      <c r="F99" s="40">
        <v>3000.0</v>
      </c>
      <c r="G99" s="11" t="s">
        <v>92</v>
      </c>
      <c r="H99" s="11"/>
      <c r="I99" s="11"/>
      <c r="J99" s="4"/>
      <c r="K99" s="4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19" t="s">
        <v>93</v>
      </c>
      <c r="D100" s="2"/>
      <c r="E100" s="2"/>
      <c r="F100" s="37">
        <v>20000.0</v>
      </c>
      <c r="G100" s="4"/>
      <c r="H100" s="4"/>
      <c r="I100" s="4"/>
      <c r="J100" s="4"/>
      <c r="K100" s="4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7">
        <v>52090.0</v>
      </c>
      <c r="B101" s="2" t="s">
        <v>94</v>
      </c>
      <c r="C101" s="2"/>
      <c r="D101" s="2"/>
      <c r="E101" s="2"/>
      <c r="F101" s="2"/>
      <c r="G101" s="2"/>
      <c r="H101" s="4"/>
      <c r="I101" s="41">
        <v>12000.0</v>
      </c>
      <c r="J101" s="20">
        <v>11102.5</v>
      </c>
      <c r="K101" s="20">
        <v>12000.0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4"/>
      <c r="I102" s="30">
        <f t="shared" ref="I102:K102" si="14">SUM(I87:I101)</f>
        <v>363153</v>
      </c>
      <c r="J102" s="30">
        <f t="shared" si="14"/>
        <v>281875.5</v>
      </c>
      <c r="K102" s="30">
        <f t="shared" si="14"/>
        <v>372226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4"/>
      <c r="I103" s="4"/>
      <c r="J103" s="42"/>
      <c r="K103" s="4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1" t="s">
        <v>95</v>
      </c>
      <c r="F104" s="2"/>
      <c r="G104" s="2"/>
      <c r="H104" s="4"/>
      <c r="I104" s="43">
        <f t="shared" ref="I104:K104" si="15">I33+I41+I47+I55+I67+I75+I84+I102</f>
        <v>2216902.85</v>
      </c>
      <c r="J104" s="22">
        <f t="shared" si="15"/>
        <v>1763333.82</v>
      </c>
      <c r="K104" s="22">
        <f t="shared" si="15"/>
        <v>2225975.85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4"/>
      <c r="I105" s="4"/>
      <c r="J105" s="4"/>
      <c r="K105" s="4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1" t="s">
        <v>96</v>
      </c>
      <c r="F106" s="2"/>
      <c r="G106" s="2"/>
      <c r="H106" s="4"/>
      <c r="I106" s="44">
        <f t="shared" ref="I106:K106" si="16">I20-I104</f>
        <v>4307.15</v>
      </c>
      <c r="J106" s="44">
        <f t="shared" si="16"/>
        <v>23278.68</v>
      </c>
      <c r="K106" s="44">
        <f t="shared" si="16"/>
        <v>4734.15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4"/>
      <c r="I107" s="4"/>
      <c r="J107" s="4"/>
      <c r="K107" s="4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4"/>
      <c r="I108" s="4"/>
      <c r="J108" s="4"/>
      <c r="K108" s="4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45" t="s">
        <v>97</v>
      </c>
      <c r="B109" s="2"/>
      <c r="C109" s="2"/>
      <c r="D109" s="2"/>
      <c r="E109" s="2"/>
      <c r="F109" s="2"/>
      <c r="G109" s="2"/>
      <c r="H109" s="4"/>
      <c r="I109" s="4"/>
      <c r="J109" s="4"/>
      <c r="K109" s="4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4"/>
      <c r="I110" s="4"/>
      <c r="J110" s="4"/>
      <c r="K110" s="4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1" t="s">
        <v>8</v>
      </c>
      <c r="B111" s="46" t="s">
        <v>98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47"/>
      <c r="G112" s="48"/>
      <c r="H112" s="4"/>
      <c r="I112" s="4"/>
      <c r="J112" s="4"/>
      <c r="K112" s="4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1" t="s">
        <v>15</v>
      </c>
      <c r="B113" s="49" t="s">
        <v>99</v>
      </c>
      <c r="C113" s="49"/>
      <c r="D113" s="50">
        <v>18200.0</v>
      </c>
      <c r="E113" s="49"/>
      <c r="F113" s="49"/>
      <c r="G113" s="2"/>
      <c r="H113" s="4"/>
      <c r="I113" s="4"/>
      <c r="J113" s="4"/>
      <c r="K113" s="4"/>
      <c r="L113" s="8"/>
      <c r="M113" s="51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1"/>
      <c r="B114" s="49" t="s">
        <v>100</v>
      </c>
      <c r="C114" s="49"/>
      <c r="D114" s="52">
        <v>4000.0</v>
      </c>
      <c r="E114" s="49"/>
      <c r="F114" s="49"/>
      <c r="G114" s="2"/>
      <c r="H114" s="4"/>
      <c r="I114" s="35"/>
      <c r="J114" s="4"/>
      <c r="K114" s="4"/>
      <c r="L114" s="8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49" t="s">
        <v>101</v>
      </c>
      <c r="C115" s="49"/>
      <c r="D115" s="50">
        <v>8510.0</v>
      </c>
      <c r="E115" s="49"/>
      <c r="F115" s="49"/>
      <c r="G115" s="2"/>
      <c r="H115" s="4"/>
      <c r="I115" s="35"/>
      <c r="J115" s="4"/>
      <c r="K115" s="4"/>
      <c r="L115" s="8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53" t="s">
        <v>66</v>
      </c>
      <c r="C116" s="49"/>
      <c r="D116" s="50">
        <v>10000.0</v>
      </c>
      <c r="E116" s="49"/>
      <c r="F116" s="49"/>
      <c r="G116" s="2"/>
      <c r="H116" s="4"/>
      <c r="I116" s="35"/>
      <c r="J116" s="4"/>
      <c r="K116" s="4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49"/>
      <c r="C117" s="49"/>
      <c r="D117" s="54">
        <f>SUM(D113:D116)</f>
        <v>40710</v>
      </c>
      <c r="E117" s="49"/>
      <c r="F117" s="49"/>
      <c r="G117" s="2"/>
      <c r="H117" s="4"/>
      <c r="I117" s="4"/>
      <c r="J117" s="4"/>
      <c r="K117" s="4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55"/>
      <c r="E118" s="2"/>
      <c r="F118" s="2"/>
      <c r="G118" s="2"/>
      <c r="H118" s="4"/>
      <c r="I118" s="4"/>
      <c r="J118" s="4"/>
      <c r="K118" s="4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4"/>
      <c r="I119" s="4"/>
      <c r="J119" s="4"/>
      <c r="K119" s="4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56" t="s">
        <v>46</v>
      </c>
      <c r="B120" s="19" t="s">
        <v>102</v>
      </c>
      <c r="C120" s="57"/>
      <c r="D120" s="57"/>
      <c r="E120" s="57"/>
      <c r="F120" s="57"/>
      <c r="G120" s="2"/>
      <c r="H120" s="4"/>
      <c r="I120" s="4"/>
      <c r="J120" s="4"/>
      <c r="K120" s="4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19" t="s">
        <v>103</v>
      </c>
      <c r="C121" s="57"/>
      <c r="D121" s="57"/>
      <c r="E121" s="57"/>
      <c r="F121" s="2"/>
      <c r="G121" s="2"/>
      <c r="H121" s="4"/>
      <c r="I121" s="4"/>
      <c r="J121" s="4"/>
      <c r="K121" s="4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4"/>
      <c r="I122" s="4"/>
      <c r="J122" s="4"/>
      <c r="K122" s="4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1" t="s">
        <v>48</v>
      </c>
      <c r="B123" s="19" t="s">
        <v>104</v>
      </c>
      <c r="C123" s="57"/>
      <c r="D123" s="57"/>
      <c r="E123" s="57"/>
      <c r="F123" s="57"/>
      <c r="G123" s="57"/>
      <c r="H123" s="58"/>
      <c r="I123" s="58"/>
      <c r="J123" s="58"/>
      <c r="K123" s="58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4"/>
      <c r="I124" s="4"/>
      <c r="J124" s="4"/>
      <c r="K124" s="4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1" t="s">
        <v>50</v>
      </c>
      <c r="B125" s="19" t="s">
        <v>105</v>
      </c>
      <c r="C125" s="57"/>
      <c r="D125" s="57"/>
      <c r="E125" s="57"/>
      <c r="F125" s="57"/>
      <c r="G125" s="2"/>
      <c r="H125" s="4"/>
      <c r="I125" s="4"/>
      <c r="J125" s="4"/>
      <c r="K125" s="4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19" t="s">
        <v>106</v>
      </c>
      <c r="C126" s="57"/>
      <c r="D126" s="57"/>
      <c r="E126" s="57"/>
      <c r="F126" s="57"/>
      <c r="G126" s="2"/>
      <c r="H126" s="4"/>
      <c r="I126" s="4"/>
      <c r="J126" s="4"/>
      <c r="K126" s="4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19" t="s">
        <v>107</v>
      </c>
      <c r="C127" s="2"/>
      <c r="D127" s="2"/>
      <c r="E127" s="2"/>
      <c r="F127" s="2"/>
      <c r="G127" s="2"/>
      <c r="H127" s="4"/>
      <c r="I127" s="4"/>
      <c r="J127" s="4"/>
      <c r="K127" s="4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4"/>
      <c r="I128" s="4"/>
      <c r="J128" s="4"/>
      <c r="K128" s="4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56" t="s">
        <v>52</v>
      </c>
      <c r="B129" s="59" t="s">
        <v>108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1" t="s">
        <v>67</v>
      </c>
      <c r="B132" s="61" t="s">
        <v>109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1" t="s">
        <v>75</v>
      </c>
      <c r="B135" s="62" t="s">
        <v>110</v>
      </c>
      <c r="C135" s="63"/>
      <c r="D135" s="63"/>
      <c r="E135" s="57"/>
      <c r="F135" s="57"/>
      <c r="G135" s="2"/>
      <c r="H135" s="4"/>
      <c r="I135" s="4"/>
      <c r="J135" s="4"/>
      <c r="K135" s="4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62"/>
      <c r="C136" s="63"/>
      <c r="D136" s="63"/>
      <c r="E136" s="57"/>
      <c r="F136" s="57"/>
      <c r="G136" s="2"/>
      <c r="H136" s="4"/>
      <c r="I136" s="4"/>
      <c r="J136" s="4"/>
      <c r="K136" s="4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60"/>
      <c r="D137" s="60"/>
      <c r="E137" s="2"/>
      <c r="F137" s="2"/>
      <c r="G137" s="2"/>
      <c r="H137" s="4"/>
      <c r="I137" s="4"/>
      <c r="J137" s="4"/>
      <c r="K137" s="4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1"/>
      <c r="B138" s="2"/>
      <c r="C138" s="2"/>
      <c r="D138" s="2"/>
      <c r="E138" s="60"/>
      <c r="F138" s="60"/>
      <c r="G138" s="60"/>
      <c r="H138" s="60"/>
      <c r="I138" s="60"/>
      <c r="J138" s="60"/>
      <c r="K138" s="60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1" t="s">
        <v>77</v>
      </c>
      <c r="B139" s="64" t="s">
        <v>111</v>
      </c>
      <c r="C139" s="4"/>
      <c r="D139" s="4"/>
      <c r="E139" s="60"/>
      <c r="F139" s="60"/>
      <c r="G139" s="60"/>
      <c r="H139" s="60"/>
      <c r="I139" s="60"/>
      <c r="J139" s="60"/>
      <c r="K139" s="60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1"/>
      <c r="B140" s="65"/>
      <c r="C140" s="65"/>
      <c r="D140" s="65"/>
      <c r="E140" s="42"/>
      <c r="F140" s="42"/>
      <c r="G140" s="42"/>
      <c r="H140" s="42"/>
      <c r="I140" s="42"/>
      <c r="J140" s="42"/>
      <c r="K140" s="4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66"/>
      <c r="B141" s="67" t="s">
        <v>112</v>
      </c>
      <c r="C141" s="68"/>
      <c r="D141" s="69" t="s">
        <v>113</v>
      </c>
      <c r="E141" s="70" t="s">
        <v>114</v>
      </c>
      <c r="F141" s="70" t="s">
        <v>115</v>
      </c>
      <c r="G141" s="70" t="s">
        <v>116</v>
      </c>
      <c r="H141" s="70" t="s">
        <v>117</v>
      </c>
      <c r="I141" s="70"/>
      <c r="J141" s="70"/>
      <c r="K141" s="70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66"/>
      <c r="B142" s="71" t="s">
        <v>118</v>
      </c>
      <c r="C142" s="68"/>
      <c r="D142" s="72">
        <v>1.0</v>
      </c>
      <c r="E142" s="73">
        <v>200.0</v>
      </c>
      <c r="F142" s="74">
        <v>200.0</v>
      </c>
      <c r="G142" s="74">
        <v>200.0</v>
      </c>
      <c r="H142" s="74">
        <v>600.0</v>
      </c>
      <c r="I142" s="74"/>
      <c r="J142" s="75"/>
      <c r="K142" s="75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66"/>
      <c r="B143" s="76" t="s">
        <v>119</v>
      </c>
      <c r="C143" s="68"/>
      <c r="D143" s="77">
        <v>1.0</v>
      </c>
      <c r="E143" s="78" t="s">
        <v>120</v>
      </c>
      <c r="F143" s="74">
        <v>250.0</v>
      </c>
      <c r="G143" s="74">
        <v>250.0</v>
      </c>
      <c r="H143" s="75">
        <f t="shared" ref="H143:H144" si="17">D143*(F143+G143)</f>
        <v>500</v>
      </c>
      <c r="I143" s="75"/>
      <c r="J143" s="75"/>
      <c r="K143" s="75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66"/>
      <c r="B144" s="71" t="s">
        <v>121</v>
      </c>
      <c r="C144" s="68"/>
      <c r="D144" s="77">
        <v>1.0</v>
      </c>
      <c r="E144" s="78" t="s">
        <v>120</v>
      </c>
      <c r="F144" s="74">
        <v>300.0</v>
      </c>
      <c r="G144" s="74">
        <v>300.0</v>
      </c>
      <c r="H144" s="75">
        <f t="shared" si="17"/>
        <v>600</v>
      </c>
      <c r="I144" s="75"/>
      <c r="J144" s="75"/>
      <c r="K144" s="75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66"/>
      <c r="B145" s="71" t="s">
        <v>122</v>
      </c>
      <c r="C145" s="68"/>
      <c r="D145" s="72">
        <v>1.0</v>
      </c>
      <c r="E145" s="73">
        <v>250.0</v>
      </c>
      <c r="F145" s="74">
        <v>200.0</v>
      </c>
      <c r="G145" s="74" t="s">
        <v>120</v>
      </c>
      <c r="H145" s="74">
        <v>450.0</v>
      </c>
      <c r="I145" s="75"/>
      <c r="J145" s="75"/>
      <c r="K145" s="75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66"/>
      <c r="B146" s="71" t="s">
        <v>123</v>
      </c>
      <c r="C146" s="68"/>
      <c r="D146" s="72">
        <v>1.0</v>
      </c>
      <c r="E146" s="73" t="s">
        <v>120</v>
      </c>
      <c r="F146" s="74">
        <v>250.0</v>
      </c>
      <c r="G146" s="74">
        <v>250.0</v>
      </c>
      <c r="H146" s="74">
        <v>500.0</v>
      </c>
      <c r="I146" s="75"/>
      <c r="J146" s="75"/>
      <c r="K146" s="75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66"/>
      <c r="B147" s="76" t="s">
        <v>124</v>
      </c>
      <c r="C147" s="68"/>
      <c r="D147" s="77">
        <v>1.0</v>
      </c>
      <c r="E147" s="78" t="s">
        <v>120</v>
      </c>
      <c r="F147" s="74">
        <v>250.0</v>
      </c>
      <c r="G147" s="75">
        <v>500.0</v>
      </c>
      <c r="H147" s="75">
        <f t="shared" ref="H147:H152" si="18">D147*(F147+G147)</f>
        <v>750</v>
      </c>
      <c r="I147" s="75"/>
      <c r="J147" s="75"/>
      <c r="K147" s="75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66"/>
      <c r="B148" s="76" t="s">
        <v>125</v>
      </c>
      <c r="C148" s="68"/>
      <c r="D148" s="77">
        <v>1.0</v>
      </c>
      <c r="E148" s="78" t="s">
        <v>120</v>
      </c>
      <c r="F148" s="75">
        <v>300.0</v>
      </c>
      <c r="G148" s="75">
        <v>300.0</v>
      </c>
      <c r="H148" s="75">
        <f t="shared" si="18"/>
        <v>600</v>
      </c>
      <c r="I148" s="75"/>
      <c r="J148" s="75"/>
      <c r="K148" s="75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66"/>
      <c r="B149" s="76" t="s">
        <v>126</v>
      </c>
      <c r="C149" s="68"/>
      <c r="D149" s="77">
        <v>1.0</v>
      </c>
      <c r="E149" s="78" t="s">
        <v>120</v>
      </c>
      <c r="F149" s="74">
        <v>250.0</v>
      </c>
      <c r="G149" s="74">
        <v>250.0</v>
      </c>
      <c r="H149" s="75">
        <f t="shared" si="18"/>
        <v>500</v>
      </c>
      <c r="I149" s="75"/>
      <c r="J149" s="75"/>
      <c r="K149" s="75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66"/>
      <c r="B150" s="76" t="s">
        <v>127</v>
      </c>
      <c r="C150" s="68"/>
      <c r="D150" s="77">
        <v>1.0</v>
      </c>
      <c r="E150" s="78" t="s">
        <v>120</v>
      </c>
      <c r="F150" s="74">
        <v>0.0</v>
      </c>
      <c r="G150" s="75">
        <v>300.0</v>
      </c>
      <c r="H150" s="75">
        <f t="shared" si="18"/>
        <v>300</v>
      </c>
      <c r="I150" s="75"/>
      <c r="J150" s="75"/>
      <c r="K150" s="75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66"/>
      <c r="B151" s="71" t="s">
        <v>128</v>
      </c>
      <c r="C151" s="68"/>
      <c r="D151" s="72">
        <v>1.0</v>
      </c>
      <c r="E151" s="78" t="s">
        <v>120</v>
      </c>
      <c r="F151" s="74">
        <v>250.0</v>
      </c>
      <c r="G151" s="74">
        <v>250.0</v>
      </c>
      <c r="H151" s="75">
        <f t="shared" si="18"/>
        <v>500</v>
      </c>
      <c r="I151" s="75"/>
      <c r="J151" s="75"/>
      <c r="K151" s="75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66"/>
      <c r="B152" s="76" t="s">
        <v>129</v>
      </c>
      <c r="C152" s="68"/>
      <c r="D152" s="72">
        <v>1.0</v>
      </c>
      <c r="E152" s="79"/>
      <c r="F152" s="74">
        <v>350.0</v>
      </c>
      <c r="G152" s="74">
        <v>350.0</v>
      </c>
      <c r="H152" s="75">
        <f t="shared" si="18"/>
        <v>700</v>
      </c>
      <c r="I152" s="75"/>
      <c r="J152" s="75"/>
      <c r="K152" s="75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66"/>
      <c r="B153" s="76" t="s">
        <v>130</v>
      </c>
      <c r="C153" s="68"/>
      <c r="D153" s="77">
        <v>1.0</v>
      </c>
      <c r="E153" s="80" t="s">
        <v>120</v>
      </c>
      <c r="F153" s="74">
        <v>250.0</v>
      </c>
      <c r="G153" s="75" t="s">
        <v>120</v>
      </c>
      <c r="H153" s="75">
        <f>D153*F153</f>
        <v>250</v>
      </c>
      <c r="I153" s="75"/>
      <c r="J153" s="75"/>
      <c r="K153" s="75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66"/>
      <c r="B154" s="76" t="s">
        <v>131</v>
      </c>
      <c r="C154" s="68"/>
      <c r="D154" s="77">
        <v>1.0</v>
      </c>
      <c r="E154" s="78" t="s">
        <v>120</v>
      </c>
      <c r="F154" s="75">
        <v>400.0</v>
      </c>
      <c r="G154" s="75">
        <v>400.0</v>
      </c>
      <c r="H154" s="75">
        <f t="shared" ref="H154:H155" si="19">D154*(F154+G154)</f>
        <v>800</v>
      </c>
      <c r="I154" s="75"/>
      <c r="J154" s="75"/>
      <c r="K154" s="75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66"/>
      <c r="B155" s="76" t="s">
        <v>132</v>
      </c>
      <c r="C155" s="68"/>
      <c r="D155" s="72">
        <v>1.0</v>
      </c>
      <c r="E155" s="78" t="s">
        <v>120</v>
      </c>
      <c r="F155" s="75">
        <v>300.0</v>
      </c>
      <c r="G155" s="75">
        <v>300.0</v>
      </c>
      <c r="H155" s="75">
        <f t="shared" si="19"/>
        <v>600</v>
      </c>
      <c r="I155" s="75"/>
      <c r="J155" s="75"/>
      <c r="K155" s="75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66"/>
      <c r="B156" s="71" t="s">
        <v>133</v>
      </c>
      <c r="C156" s="68"/>
      <c r="D156" s="72">
        <v>2.0</v>
      </c>
      <c r="E156" s="78"/>
      <c r="F156" s="74">
        <v>250.0</v>
      </c>
      <c r="G156" s="74">
        <v>0.0</v>
      </c>
      <c r="H156" s="74">
        <v>500.0</v>
      </c>
      <c r="I156" s="74"/>
      <c r="J156" s="75"/>
      <c r="K156" s="75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66"/>
      <c r="B157" s="71" t="s">
        <v>134</v>
      </c>
      <c r="C157" s="68"/>
      <c r="D157" s="72">
        <v>1.0</v>
      </c>
      <c r="E157" s="73">
        <v>100.0</v>
      </c>
      <c r="F157" s="74">
        <v>250.0</v>
      </c>
      <c r="G157" s="74">
        <v>250.0</v>
      </c>
      <c r="H157" s="74">
        <v>750.0</v>
      </c>
      <c r="I157" s="74"/>
      <c r="J157" s="75"/>
      <c r="K157" s="75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66"/>
      <c r="B158" s="71" t="s">
        <v>135</v>
      </c>
      <c r="C158" s="68"/>
      <c r="D158" s="72">
        <v>6.0</v>
      </c>
      <c r="E158" s="78" t="s">
        <v>120</v>
      </c>
      <c r="F158" s="74">
        <v>200.0</v>
      </c>
      <c r="G158" s="74">
        <v>200.0</v>
      </c>
      <c r="H158" s="75">
        <f>D158*(F158+G158)</f>
        <v>2400</v>
      </c>
      <c r="I158" s="75"/>
      <c r="J158" s="75"/>
      <c r="K158" s="75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66"/>
      <c r="B159" s="81" t="s">
        <v>117</v>
      </c>
      <c r="C159" s="82"/>
      <c r="D159" s="83">
        <f>SUM(D143:D158)</f>
        <v>22</v>
      </c>
      <c r="E159" s="84"/>
      <c r="F159" s="85"/>
      <c r="G159" s="85"/>
      <c r="H159" s="86">
        <f>SUM(H142:H158)</f>
        <v>11300</v>
      </c>
      <c r="I159" s="86"/>
      <c r="J159" s="86"/>
      <c r="K159" s="86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1"/>
      <c r="B160" s="2"/>
      <c r="C160" s="2"/>
      <c r="D160" s="2"/>
      <c r="E160" s="2"/>
      <c r="F160" s="2"/>
      <c r="G160" s="2"/>
      <c r="H160" s="4"/>
      <c r="I160" s="4"/>
      <c r="J160" s="4"/>
      <c r="K160" s="4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1" t="s">
        <v>92</v>
      </c>
      <c r="B161" s="19" t="s">
        <v>136</v>
      </c>
      <c r="C161" s="57"/>
      <c r="D161" s="57"/>
      <c r="E161" s="57"/>
      <c r="F161" s="57"/>
      <c r="G161" s="57"/>
      <c r="H161" s="58"/>
      <c r="I161" s="58"/>
      <c r="J161" s="58"/>
      <c r="K161" s="58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4"/>
      <c r="I162" s="4"/>
      <c r="J162" s="4"/>
      <c r="K162" s="4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4"/>
      <c r="I163" s="4"/>
      <c r="J163" s="4"/>
      <c r="K163" s="4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4"/>
      <c r="I164" s="4"/>
      <c r="J164" s="4"/>
      <c r="K164" s="4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4"/>
      <c r="I165" s="4"/>
      <c r="J165" s="4"/>
      <c r="K165" s="4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4"/>
      <c r="I166" s="4"/>
      <c r="J166" s="4"/>
      <c r="K166" s="4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4"/>
      <c r="I167" s="4"/>
      <c r="J167" s="4"/>
      <c r="K167" s="4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4"/>
      <c r="I168" s="4"/>
      <c r="J168" s="4"/>
      <c r="K168" s="4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4"/>
      <c r="I169" s="4"/>
      <c r="J169" s="4"/>
      <c r="K169" s="4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4"/>
      <c r="I170" s="4"/>
      <c r="J170" s="4"/>
      <c r="K170" s="4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4"/>
      <c r="I171" s="4"/>
      <c r="J171" s="4"/>
      <c r="K171" s="4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4"/>
      <c r="I172" s="4"/>
      <c r="J172" s="4"/>
      <c r="K172" s="4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4"/>
      <c r="I173" s="4"/>
      <c r="J173" s="4"/>
      <c r="K173" s="4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4"/>
      <c r="I174" s="4"/>
      <c r="J174" s="4"/>
      <c r="K174" s="4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4"/>
      <c r="I175" s="4"/>
      <c r="J175" s="4"/>
      <c r="K175" s="4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4"/>
      <c r="I176" s="4"/>
      <c r="J176" s="4"/>
      <c r="K176" s="4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4"/>
      <c r="I177" s="4"/>
      <c r="J177" s="4"/>
      <c r="K177" s="4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4"/>
      <c r="I178" s="4"/>
      <c r="J178" s="4"/>
      <c r="K178" s="4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4"/>
      <c r="I179" s="4"/>
      <c r="J179" s="4"/>
      <c r="K179" s="4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4"/>
      <c r="I180" s="4"/>
      <c r="J180" s="4"/>
      <c r="K180" s="4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4"/>
      <c r="I181" s="4"/>
      <c r="J181" s="4"/>
      <c r="K181" s="4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4"/>
      <c r="I182" s="4"/>
      <c r="J182" s="4"/>
      <c r="K182" s="4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4"/>
      <c r="I183" s="4"/>
      <c r="J183" s="4"/>
      <c r="K183" s="4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4"/>
      <c r="I184" s="4"/>
      <c r="J184" s="4"/>
      <c r="K184" s="4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4"/>
      <c r="I185" s="4"/>
      <c r="J185" s="4"/>
      <c r="K185" s="4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4"/>
      <c r="I186" s="4"/>
      <c r="J186" s="4"/>
      <c r="K186" s="4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4"/>
      <c r="I187" s="4"/>
      <c r="J187" s="4"/>
      <c r="K187" s="4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4"/>
      <c r="I188" s="4"/>
      <c r="J188" s="4"/>
      <c r="K188" s="4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4"/>
      <c r="I189" s="4"/>
      <c r="J189" s="4"/>
      <c r="K189" s="4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4"/>
      <c r="I190" s="4"/>
      <c r="J190" s="4"/>
      <c r="K190" s="4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4"/>
      <c r="I191" s="4"/>
      <c r="J191" s="4"/>
      <c r="K191" s="4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4"/>
      <c r="I192" s="4"/>
      <c r="J192" s="4"/>
      <c r="K192" s="4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4"/>
      <c r="I193" s="4"/>
      <c r="J193" s="4"/>
      <c r="K193" s="4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4"/>
      <c r="I194" s="4"/>
      <c r="J194" s="4"/>
      <c r="K194" s="4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4"/>
      <c r="I195" s="4"/>
      <c r="J195" s="4"/>
      <c r="K195" s="4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4"/>
      <c r="I196" s="4"/>
      <c r="J196" s="4"/>
      <c r="K196" s="4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4"/>
      <c r="I197" s="4"/>
      <c r="J197" s="4"/>
      <c r="K197" s="4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4"/>
      <c r="I198" s="4"/>
      <c r="J198" s="4"/>
      <c r="K198" s="4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4"/>
      <c r="I199" s="4"/>
      <c r="J199" s="4"/>
      <c r="K199" s="4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4"/>
      <c r="I200" s="4"/>
      <c r="J200" s="4"/>
      <c r="K200" s="4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4"/>
      <c r="I201" s="4"/>
      <c r="J201" s="4"/>
      <c r="K201" s="4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4"/>
      <c r="I202" s="4"/>
      <c r="J202" s="4"/>
      <c r="K202" s="4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4"/>
      <c r="I203" s="4"/>
      <c r="J203" s="4"/>
      <c r="K203" s="4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4"/>
      <c r="I204" s="4"/>
      <c r="J204" s="4"/>
      <c r="K204" s="4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4"/>
      <c r="I205" s="4"/>
      <c r="J205" s="4"/>
      <c r="K205" s="4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4"/>
      <c r="I206" s="4"/>
      <c r="J206" s="4"/>
      <c r="K206" s="4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4"/>
      <c r="I207" s="4"/>
      <c r="J207" s="4"/>
      <c r="K207" s="4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4"/>
      <c r="I208" s="4"/>
      <c r="J208" s="4"/>
      <c r="K208" s="4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4"/>
      <c r="I209" s="4"/>
      <c r="J209" s="4"/>
      <c r="K209" s="4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4"/>
      <c r="I210" s="4"/>
      <c r="J210" s="4"/>
      <c r="K210" s="4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4"/>
      <c r="I211" s="4"/>
      <c r="J211" s="4"/>
      <c r="K211" s="4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4"/>
      <c r="I212" s="4"/>
      <c r="J212" s="4"/>
      <c r="K212" s="4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4"/>
      <c r="I213" s="4"/>
      <c r="J213" s="4"/>
      <c r="K213" s="4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4"/>
      <c r="I214" s="4"/>
      <c r="J214" s="4"/>
      <c r="K214" s="4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4"/>
      <c r="I215" s="4"/>
      <c r="J215" s="4"/>
      <c r="K215" s="4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4"/>
      <c r="I216" s="4"/>
      <c r="J216" s="4"/>
      <c r="K216" s="4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4"/>
      <c r="I217" s="4"/>
      <c r="J217" s="4"/>
      <c r="K217" s="4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4"/>
      <c r="I218" s="4"/>
      <c r="J218" s="4"/>
      <c r="K218" s="4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4"/>
      <c r="I219" s="4"/>
      <c r="J219" s="4"/>
      <c r="K219" s="4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4"/>
      <c r="I220" s="4"/>
      <c r="J220" s="4"/>
      <c r="K220" s="4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4"/>
      <c r="I221" s="4"/>
      <c r="J221" s="4"/>
      <c r="K221" s="4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4"/>
      <c r="I222" s="4"/>
      <c r="J222" s="4"/>
      <c r="K222" s="4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4"/>
      <c r="I223" s="4"/>
      <c r="J223" s="4"/>
      <c r="K223" s="4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4"/>
      <c r="I224" s="4"/>
      <c r="J224" s="4"/>
      <c r="K224" s="4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4"/>
      <c r="I225" s="4"/>
      <c r="J225" s="4"/>
      <c r="K225" s="4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4"/>
      <c r="I226" s="4"/>
      <c r="J226" s="4"/>
      <c r="K226" s="4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4"/>
      <c r="I227" s="4"/>
      <c r="J227" s="4"/>
      <c r="K227" s="4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4"/>
      <c r="I228" s="4"/>
      <c r="J228" s="4"/>
      <c r="K228" s="4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4"/>
      <c r="I229" s="4"/>
      <c r="J229" s="4"/>
      <c r="K229" s="4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4"/>
      <c r="I230" s="4"/>
      <c r="J230" s="4"/>
      <c r="K230" s="4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4"/>
      <c r="I231" s="4"/>
      <c r="J231" s="4"/>
      <c r="K231" s="4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4"/>
      <c r="I232" s="4"/>
      <c r="J232" s="4"/>
      <c r="K232" s="4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4"/>
      <c r="I233" s="4"/>
      <c r="J233" s="4"/>
      <c r="K233" s="4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4"/>
      <c r="I234" s="4"/>
      <c r="J234" s="4"/>
      <c r="K234" s="4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4"/>
      <c r="I235" s="4"/>
      <c r="J235" s="4"/>
      <c r="K235" s="4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4"/>
      <c r="I236" s="4"/>
      <c r="J236" s="4"/>
      <c r="K236" s="4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4"/>
      <c r="I237" s="4"/>
      <c r="J237" s="4"/>
      <c r="K237" s="4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4"/>
      <c r="I238" s="4"/>
      <c r="J238" s="4"/>
      <c r="K238" s="4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4"/>
      <c r="I239" s="4"/>
      <c r="J239" s="4"/>
      <c r="K239" s="4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4"/>
      <c r="I240" s="4"/>
      <c r="J240" s="4"/>
      <c r="K240" s="4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4"/>
      <c r="I241" s="4"/>
      <c r="J241" s="4"/>
      <c r="K241" s="4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4"/>
      <c r="I242" s="4"/>
      <c r="J242" s="4"/>
      <c r="K242" s="4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4"/>
      <c r="I243" s="4"/>
      <c r="J243" s="4"/>
      <c r="K243" s="4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4"/>
      <c r="I244" s="4"/>
      <c r="J244" s="4"/>
      <c r="K244" s="4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4"/>
      <c r="I245" s="4"/>
      <c r="J245" s="4"/>
      <c r="K245" s="4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4"/>
      <c r="I246" s="4"/>
      <c r="J246" s="4"/>
      <c r="K246" s="4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4"/>
      <c r="I247" s="4"/>
      <c r="J247" s="4"/>
      <c r="K247" s="4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4"/>
      <c r="I248" s="4"/>
      <c r="J248" s="4"/>
      <c r="K248" s="4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4"/>
      <c r="I249" s="4"/>
      <c r="J249" s="4"/>
      <c r="K249" s="4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4"/>
      <c r="I250" s="4"/>
      <c r="J250" s="4"/>
      <c r="K250" s="4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4"/>
      <c r="I251" s="4"/>
      <c r="J251" s="4"/>
      <c r="K251" s="4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4"/>
      <c r="I252" s="4"/>
      <c r="J252" s="4"/>
      <c r="K252" s="4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4"/>
      <c r="I253" s="4"/>
      <c r="J253" s="4"/>
      <c r="K253" s="4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4"/>
      <c r="I254" s="4"/>
      <c r="J254" s="4"/>
      <c r="K254" s="4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4"/>
      <c r="I255" s="4"/>
      <c r="J255" s="4"/>
      <c r="K255" s="4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4"/>
      <c r="I256" s="4"/>
      <c r="J256" s="4"/>
      <c r="K256" s="4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4"/>
      <c r="I257" s="4"/>
      <c r="J257" s="4"/>
      <c r="K257" s="4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4"/>
      <c r="I258" s="4"/>
      <c r="J258" s="4"/>
      <c r="K258" s="4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4"/>
      <c r="I259" s="4"/>
      <c r="J259" s="4"/>
      <c r="K259" s="4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4"/>
      <c r="I260" s="4"/>
      <c r="J260" s="4"/>
      <c r="K260" s="4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4"/>
      <c r="I261" s="4"/>
      <c r="J261" s="4"/>
      <c r="K261" s="4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4"/>
      <c r="I262" s="4"/>
      <c r="J262" s="4"/>
      <c r="K262" s="4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4"/>
      <c r="I263" s="4"/>
      <c r="J263" s="4"/>
      <c r="K263" s="4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4"/>
      <c r="I264" s="4"/>
      <c r="J264" s="4"/>
      <c r="K264" s="4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4"/>
      <c r="I265" s="4"/>
      <c r="J265" s="4"/>
      <c r="K265" s="4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4"/>
      <c r="I266" s="4"/>
      <c r="J266" s="4"/>
      <c r="K266" s="4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4"/>
      <c r="I267" s="4"/>
      <c r="J267" s="4"/>
      <c r="K267" s="4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4"/>
      <c r="I268" s="4"/>
      <c r="J268" s="4"/>
      <c r="K268" s="4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4"/>
      <c r="I269" s="4"/>
      <c r="J269" s="4"/>
      <c r="K269" s="4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4"/>
      <c r="I270" s="4"/>
      <c r="J270" s="4"/>
      <c r="K270" s="4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4"/>
      <c r="I271" s="4"/>
      <c r="J271" s="4"/>
      <c r="K271" s="4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4"/>
      <c r="I272" s="4"/>
      <c r="J272" s="4"/>
      <c r="K272" s="4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4"/>
      <c r="I273" s="4"/>
      <c r="J273" s="4"/>
      <c r="K273" s="4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4"/>
      <c r="I274" s="4"/>
      <c r="J274" s="4"/>
      <c r="K274" s="4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4"/>
      <c r="I275" s="4"/>
      <c r="J275" s="4"/>
      <c r="K275" s="4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4"/>
      <c r="I276" s="4"/>
      <c r="J276" s="4"/>
      <c r="K276" s="4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4"/>
      <c r="I277" s="4"/>
      <c r="J277" s="4"/>
      <c r="K277" s="4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4"/>
      <c r="I278" s="4"/>
      <c r="J278" s="4"/>
      <c r="K278" s="4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4"/>
      <c r="I279" s="4"/>
      <c r="J279" s="4"/>
      <c r="K279" s="4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4"/>
      <c r="I280" s="4"/>
      <c r="J280" s="4"/>
      <c r="K280" s="4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4"/>
      <c r="I281" s="4"/>
      <c r="J281" s="4"/>
      <c r="K281" s="4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4"/>
      <c r="I282" s="4"/>
      <c r="J282" s="4"/>
      <c r="K282" s="4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4"/>
      <c r="I283" s="4"/>
      <c r="J283" s="4"/>
      <c r="K283" s="4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4"/>
      <c r="I284" s="4"/>
      <c r="J284" s="4"/>
      <c r="K284" s="4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4"/>
      <c r="I285" s="4"/>
      <c r="J285" s="4"/>
      <c r="K285" s="4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4"/>
      <c r="I286" s="4"/>
      <c r="J286" s="4"/>
      <c r="K286" s="4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4"/>
      <c r="I287" s="4"/>
      <c r="J287" s="4"/>
      <c r="K287" s="4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4"/>
      <c r="I288" s="4"/>
      <c r="J288" s="4"/>
      <c r="K288" s="4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4"/>
      <c r="I289" s="4"/>
      <c r="J289" s="4"/>
      <c r="K289" s="4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4"/>
      <c r="I290" s="4"/>
      <c r="J290" s="4"/>
      <c r="K290" s="4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4"/>
      <c r="I291" s="4"/>
      <c r="J291" s="4"/>
      <c r="K291" s="4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4"/>
      <c r="I292" s="4"/>
      <c r="J292" s="4"/>
      <c r="K292" s="4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4"/>
      <c r="I293" s="4"/>
      <c r="J293" s="4"/>
      <c r="K293" s="4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4"/>
      <c r="I294" s="4"/>
      <c r="J294" s="4"/>
      <c r="K294" s="4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4"/>
      <c r="I295" s="4"/>
      <c r="J295" s="4"/>
      <c r="K295" s="4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4"/>
      <c r="I296" s="4"/>
      <c r="J296" s="4"/>
      <c r="K296" s="4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4"/>
      <c r="I297" s="4"/>
      <c r="J297" s="4"/>
      <c r="K297" s="4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4"/>
      <c r="I298" s="4"/>
      <c r="J298" s="4"/>
      <c r="K298" s="4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4"/>
      <c r="I299" s="4"/>
      <c r="J299" s="4"/>
      <c r="K299" s="4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4"/>
      <c r="I300" s="4"/>
      <c r="J300" s="4"/>
      <c r="K300" s="4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4"/>
      <c r="I301" s="4"/>
      <c r="J301" s="4"/>
      <c r="K301" s="4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4"/>
      <c r="I302" s="4"/>
      <c r="J302" s="4"/>
      <c r="K302" s="4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4"/>
      <c r="I303" s="4"/>
      <c r="J303" s="4"/>
      <c r="K303" s="4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4"/>
      <c r="I304" s="4"/>
      <c r="J304" s="4"/>
      <c r="K304" s="4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4"/>
      <c r="I305" s="4"/>
      <c r="J305" s="4"/>
      <c r="K305" s="4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4"/>
      <c r="I306" s="4"/>
      <c r="J306" s="4"/>
      <c r="K306" s="4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4"/>
      <c r="I307" s="4"/>
      <c r="J307" s="4"/>
      <c r="K307" s="4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4"/>
      <c r="I308" s="4"/>
      <c r="J308" s="4"/>
      <c r="K308" s="4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4"/>
      <c r="I309" s="4"/>
      <c r="J309" s="4"/>
      <c r="K309" s="4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4"/>
      <c r="I310" s="4"/>
      <c r="J310" s="4"/>
      <c r="K310" s="4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4"/>
      <c r="I311" s="4"/>
      <c r="J311" s="4"/>
      <c r="K311" s="4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4"/>
      <c r="I312" s="4"/>
      <c r="J312" s="4"/>
      <c r="K312" s="4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4"/>
      <c r="I313" s="4"/>
      <c r="J313" s="4"/>
      <c r="K313" s="4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4"/>
      <c r="I314" s="4"/>
      <c r="J314" s="4"/>
      <c r="K314" s="4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4"/>
      <c r="I315" s="4"/>
      <c r="J315" s="4"/>
      <c r="K315" s="4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4"/>
      <c r="I316" s="4"/>
      <c r="J316" s="4"/>
      <c r="K316" s="4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4"/>
      <c r="I317" s="4"/>
      <c r="J317" s="4"/>
      <c r="K317" s="4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4"/>
      <c r="I318" s="4"/>
      <c r="J318" s="4"/>
      <c r="K318" s="4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4"/>
      <c r="I319" s="4"/>
      <c r="J319" s="4"/>
      <c r="K319" s="4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4"/>
      <c r="I320" s="4"/>
      <c r="J320" s="4"/>
      <c r="K320" s="4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4"/>
      <c r="I321" s="4"/>
      <c r="J321" s="4"/>
      <c r="K321" s="4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4"/>
      <c r="I322" s="4"/>
      <c r="J322" s="4"/>
      <c r="K322" s="4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4"/>
      <c r="I323" s="4"/>
      <c r="J323" s="4"/>
      <c r="K323" s="4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4"/>
      <c r="I324" s="4"/>
      <c r="J324" s="4"/>
      <c r="K324" s="4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4"/>
      <c r="I325" s="4"/>
      <c r="J325" s="4"/>
      <c r="K325" s="4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4"/>
      <c r="I326" s="4"/>
      <c r="J326" s="4"/>
      <c r="K326" s="4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4"/>
      <c r="I327" s="4"/>
      <c r="J327" s="4"/>
      <c r="K327" s="4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4"/>
      <c r="I328" s="4"/>
      <c r="J328" s="4"/>
      <c r="K328" s="4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4"/>
      <c r="I329" s="4"/>
      <c r="J329" s="4"/>
      <c r="K329" s="4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4"/>
      <c r="I330" s="4"/>
      <c r="J330" s="4"/>
      <c r="K330" s="4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4"/>
      <c r="I331" s="4"/>
      <c r="J331" s="4"/>
      <c r="K331" s="4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4"/>
      <c r="I332" s="4"/>
      <c r="J332" s="4"/>
      <c r="K332" s="4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4"/>
      <c r="I333" s="4"/>
      <c r="J333" s="4"/>
      <c r="K333" s="4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4"/>
      <c r="I334" s="4"/>
      <c r="J334" s="4"/>
      <c r="K334" s="4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4"/>
      <c r="I335" s="4"/>
      <c r="J335" s="4"/>
      <c r="K335" s="4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4"/>
      <c r="I336" s="4"/>
      <c r="J336" s="4"/>
      <c r="K336" s="4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4"/>
      <c r="I337" s="4"/>
      <c r="J337" s="4"/>
      <c r="K337" s="4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4"/>
      <c r="I338" s="4"/>
      <c r="J338" s="4"/>
      <c r="K338" s="4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4"/>
      <c r="I339" s="4"/>
      <c r="J339" s="4"/>
      <c r="K339" s="4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4"/>
      <c r="I340" s="4"/>
      <c r="J340" s="4"/>
      <c r="K340" s="4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4"/>
      <c r="I341" s="4"/>
      <c r="J341" s="4"/>
      <c r="K341" s="4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4"/>
      <c r="I342" s="4"/>
      <c r="J342" s="4"/>
      <c r="K342" s="4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4"/>
      <c r="I343" s="4"/>
      <c r="J343" s="4"/>
      <c r="K343" s="4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4"/>
      <c r="I344" s="4"/>
      <c r="J344" s="4"/>
      <c r="K344" s="4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4"/>
      <c r="I345" s="4"/>
      <c r="J345" s="4"/>
      <c r="K345" s="4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4"/>
      <c r="I346" s="4"/>
      <c r="J346" s="4"/>
      <c r="K346" s="4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4"/>
      <c r="I347" s="4"/>
      <c r="J347" s="4"/>
      <c r="K347" s="4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4"/>
      <c r="I348" s="4"/>
      <c r="J348" s="4"/>
      <c r="K348" s="4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4"/>
      <c r="I349" s="4"/>
      <c r="J349" s="4"/>
      <c r="K349" s="4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4"/>
      <c r="I350" s="4"/>
      <c r="J350" s="4"/>
      <c r="K350" s="4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4"/>
      <c r="I351" s="4"/>
      <c r="J351" s="4"/>
      <c r="K351" s="4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4"/>
      <c r="I352" s="4"/>
      <c r="J352" s="4"/>
      <c r="K352" s="4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4"/>
      <c r="I353" s="4"/>
      <c r="J353" s="4"/>
      <c r="K353" s="4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4"/>
      <c r="I354" s="4"/>
      <c r="J354" s="4"/>
      <c r="K354" s="4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4"/>
      <c r="I355" s="4"/>
      <c r="J355" s="4"/>
      <c r="K355" s="4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4"/>
      <c r="I356" s="4"/>
      <c r="J356" s="4"/>
      <c r="K356" s="4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4"/>
      <c r="I357" s="4"/>
      <c r="J357" s="4"/>
      <c r="K357" s="4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4"/>
      <c r="I358" s="4"/>
      <c r="J358" s="4"/>
      <c r="K358" s="4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4"/>
      <c r="I359" s="4"/>
      <c r="J359" s="4"/>
      <c r="K359" s="4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4"/>
      <c r="I360" s="4"/>
      <c r="J360" s="4"/>
      <c r="K360" s="4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4"/>
      <c r="I361" s="4"/>
      <c r="J361" s="4"/>
      <c r="K361" s="4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4"/>
      <c r="I362" s="4"/>
      <c r="J362" s="4"/>
      <c r="K362" s="4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4"/>
      <c r="I363" s="4"/>
      <c r="J363" s="4"/>
      <c r="K363" s="4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4"/>
      <c r="I364" s="4"/>
      <c r="J364" s="4"/>
      <c r="K364" s="4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4"/>
      <c r="I365" s="4"/>
      <c r="J365" s="4"/>
      <c r="K365" s="4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4"/>
      <c r="I366" s="4"/>
      <c r="J366" s="4"/>
      <c r="K366" s="4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4"/>
      <c r="I367" s="4"/>
      <c r="J367" s="4"/>
      <c r="K367" s="4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4"/>
      <c r="I368" s="4"/>
      <c r="J368" s="4"/>
      <c r="K368" s="4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4"/>
      <c r="I369" s="4"/>
      <c r="J369" s="4"/>
      <c r="K369" s="4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4"/>
      <c r="I370" s="4"/>
      <c r="J370" s="4"/>
      <c r="K370" s="4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4"/>
      <c r="I371" s="4"/>
      <c r="J371" s="4"/>
      <c r="K371" s="4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4"/>
      <c r="I372" s="4"/>
      <c r="J372" s="4"/>
      <c r="K372" s="4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4"/>
      <c r="I373" s="4"/>
      <c r="J373" s="4"/>
      <c r="K373" s="4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4"/>
      <c r="I374" s="4"/>
      <c r="J374" s="4"/>
      <c r="K374" s="4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4"/>
      <c r="I375" s="4"/>
      <c r="J375" s="4"/>
      <c r="K375" s="4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4"/>
      <c r="I376" s="4"/>
      <c r="J376" s="4"/>
      <c r="K376" s="4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4"/>
      <c r="I377" s="4"/>
      <c r="J377" s="4"/>
      <c r="K377" s="4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4"/>
      <c r="I378" s="4"/>
      <c r="J378" s="4"/>
      <c r="K378" s="4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4"/>
      <c r="I379" s="4"/>
      <c r="J379" s="4"/>
      <c r="K379" s="4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4"/>
      <c r="I380" s="4"/>
      <c r="J380" s="4"/>
      <c r="K380" s="4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4"/>
      <c r="I381" s="4"/>
      <c r="J381" s="4"/>
      <c r="K381" s="4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4"/>
      <c r="I382" s="4"/>
      <c r="J382" s="4"/>
      <c r="K382" s="4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4"/>
      <c r="I383" s="4"/>
      <c r="J383" s="4"/>
      <c r="K383" s="4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4"/>
      <c r="I384" s="4"/>
      <c r="J384" s="4"/>
      <c r="K384" s="4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4"/>
      <c r="I385" s="4"/>
      <c r="J385" s="4"/>
      <c r="K385" s="4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4"/>
      <c r="I386" s="4"/>
      <c r="J386" s="4"/>
      <c r="K386" s="4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4"/>
      <c r="I387" s="4"/>
      <c r="J387" s="4"/>
      <c r="K387" s="4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4"/>
      <c r="I388" s="4"/>
      <c r="J388" s="4"/>
      <c r="K388" s="4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4"/>
      <c r="I389" s="4"/>
      <c r="J389" s="4"/>
      <c r="K389" s="4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4"/>
      <c r="I390" s="4"/>
      <c r="J390" s="4"/>
      <c r="K390" s="4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4"/>
      <c r="I391" s="4"/>
      <c r="J391" s="4"/>
      <c r="K391" s="4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4"/>
      <c r="I392" s="4"/>
      <c r="J392" s="4"/>
      <c r="K392" s="4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4"/>
      <c r="I393" s="4"/>
      <c r="J393" s="4"/>
      <c r="K393" s="4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4"/>
      <c r="I394" s="4"/>
      <c r="J394" s="4"/>
      <c r="K394" s="4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4"/>
      <c r="I395" s="4"/>
      <c r="J395" s="4"/>
      <c r="K395" s="4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4"/>
      <c r="I396" s="4"/>
      <c r="J396" s="4"/>
      <c r="K396" s="4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4"/>
      <c r="I397" s="4"/>
      <c r="J397" s="4"/>
      <c r="K397" s="4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4"/>
      <c r="I398" s="4"/>
      <c r="J398" s="4"/>
      <c r="K398" s="4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4"/>
      <c r="I399" s="4"/>
      <c r="J399" s="4"/>
      <c r="K399" s="4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4"/>
      <c r="I400" s="4"/>
      <c r="J400" s="4"/>
      <c r="K400" s="4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4"/>
      <c r="I401" s="4"/>
      <c r="J401" s="4"/>
      <c r="K401" s="4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4"/>
      <c r="I402" s="4"/>
      <c r="J402" s="4"/>
      <c r="K402" s="4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4"/>
      <c r="I403" s="4"/>
      <c r="J403" s="4"/>
      <c r="K403" s="4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4"/>
      <c r="I404" s="4"/>
      <c r="J404" s="4"/>
      <c r="K404" s="4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4"/>
      <c r="I405" s="4"/>
      <c r="J405" s="4"/>
      <c r="K405" s="4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4"/>
      <c r="I406" s="4"/>
      <c r="J406" s="4"/>
      <c r="K406" s="4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4"/>
      <c r="I407" s="4"/>
      <c r="J407" s="4"/>
      <c r="K407" s="4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4"/>
      <c r="I408" s="4"/>
      <c r="J408" s="4"/>
      <c r="K408" s="4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4"/>
      <c r="I409" s="4"/>
      <c r="J409" s="4"/>
      <c r="K409" s="4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4"/>
      <c r="I410" s="4"/>
      <c r="J410" s="4"/>
      <c r="K410" s="4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4"/>
      <c r="I411" s="4"/>
      <c r="J411" s="4"/>
      <c r="K411" s="4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4"/>
      <c r="I412" s="4"/>
      <c r="J412" s="4"/>
      <c r="K412" s="4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4"/>
      <c r="I413" s="4"/>
      <c r="J413" s="4"/>
      <c r="K413" s="4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4"/>
      <c r="I414" s="4"/>
      <c r="J414" s="4"/>
      <c r="K414" s="4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4"/>
      <c r="I415" s="4"/>
      <c r="J415" s="4"/>
      <c r="K415" s="4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4"/>
      <c r="I416" s="4"/>
      <c r="J416" s="4"/>
      <c r="K416" s="4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4"/>
      <c r="I417" s="4"/>
      <c r="J417" s="4"/>
      <c r="K417" s="4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4"/>
      <c r="I418" s="4"/>
      <c r="J418" s="4"/>
      <c r="K418" s="4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4"/>
      <c r="I419" s="4"/>
      <c r="J419" s="4"/>
      <c r="K419" s="4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4"/>
      <c r="I420" s="4"/>
      <c r="J420" s="4"/>
      <c r="K420" s="4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4"/>
      <c r="I421" s="4"/>
      <c r="J421" s="4"/>
      <c r="K421" s="4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4"/>
      <c r="I422" s="4"/>
      <c r="J422" s="4"/>
      <c r="K422" s="4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4"/>
      <c r="I423" s="4"/>
      <c r="J423" s="4"/>
      <c r="K423" s="4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4"/>
      <c r="I424" s="4"/>
      <c r="J424" s="4"/>
      <c r="K424" s="4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4"/>
      <c r="I425" s="4"/>
      <c r="J425" s="4"/>
      <c r="K425" s="4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4"/>
      <c r="I426" s="4"/>
      <c r="J426" s="4"/>
      <c r="K426" s="4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4"/>
      <c r="I427" s="4"/>
      <c r="J427" s="4"/>
      <c r="K427" s="4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4"/>
      <c r="I428" s="4"/>
      <c r="J428" s="4"/>
      <c r="K428" s="4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4"/>
      <c r="I429" s="4"/>
      <c r="J429" s="4"/>
      <c r="K429" s="4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4"/>
      <c r="I430" s="4"/>
      <c r="J430" s="4"/>
      <c r="K430" s="4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4"/>
      <c r="I431" s="4"/>
      <c r="J431" s="4"/>
      <c r="K431" s="4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4"/>
      <c r="I432" s="4"/>
      <c r="J432" s="4"/>
      <c r="K432" s="4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4"/>
      <c r="I433" s="4"/>
      <c r="J433" s="4"/>
      <c r="K433" s="4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4"/>
      <c r="I434" s="4"/>
      <c r="J434" s="4"/>
      <c r="K434" s="4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4"/>
      <c r="I435" s="4"/>
      <c r="J435" s="4"/>
      <c r="K435" s="4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4"/>
      <c r="I436" s="4"/>
      <c r="J436" s="4"/>
      <c r="K436" s="4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4"/>
      <c r="I437" s="4"/>
      <c r="J437" s="4"/>
      <c r="K437" s="4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4"/>
      <c r="I438" s="4"/>
      <c r="J438" s="4"/>
      <c r="K438" s="4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4"/>
      <c r="I439" s="4"/>
      <c r="J439" s="4"/>
      <c r="K439" s="4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4"/>
      <c r="I440" s="4"/>
      <c r="J440" s="4"/>
      <c r="K440" s="4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4"/>
      <c r="I441" s="4"/>
      <c r="J441" s="4"/>
      <c r="K441" s="4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4"/>
      <c r="I442" s="4"/>
      <c r="J442" s="4"/>
      <c r="K442" s="4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4"/>
      <c r="I443" s="4"/>
      <c r="J443" s="4"/>
      <c r="K443" s="4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4"/>
      <c r="I444" s="4"/>
      <c r="J444" s="4"/>
      <c r="K444" s="4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4"/>
      <c r="I445" s="4"/>
      <c r="J445" s="4"/>
      <c r="K445" s="4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4"/>
      <c r="I446" s="4"/>
      <c r="J446" s="4"/>
      <c r="K446" s="4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4"/>
      <c r="I447" s="4"/>
      <c r="J447" s="4"/>
      <c r="K447" s="4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4"/>
      <c r="I448" s="4"/>
      <c r="J448" s="4"/>
      <c r="K448" s="4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4"/>
      <c r="I449" s="4"/>
      <c r="J449" s="4"/>
      <c r="K449" s="4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4"/>
      <c r="I450" s="4"/>
      <c r="J450" s="4"/>
      <c r="K450" s="4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4"/>
      <c r="I451" s="4"/>
      <c r="J451" s="4"/>
      <c r="K451" s="4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4"/>
      <c r="I452" s="4"/>
      <c r="J452" s="4"/>
      <c r="K452" s="4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4"/>
      <c r="I453" s="4"/>
      <c r="J453" s="4"/>
      <c r="K453" s="4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4"/>
      <c r="I454" s="4"/>
      <c r="J454" s="4"/>
      <c r="K454" s="4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4"/>
      <c r="I455" s="4"/>
      <c r="J455" s="4"/>
      <c r="K455" s="4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4"/>
      <c r="I456" s="4"/>
      <c r="J456" s="4"/>
      <c r="K456" s="4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4"/>
      <c r="I457" s="4"/>
      <c r="J457" s="4"/>
      <c r="K457" s="4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4"/>
      <c r="I458" s="4"/>
      <c r="J458" s="4"/>
      <c r="K458" s="4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4"/>
      <c r="I459" s="4"/>
      <c r="J459" s="4"/>
      <c r="K459" s="4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4"/>
      <c r="I460" s="4"/>
      <c r="J460" s="4"/>
      <c r="K460" s="4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4"/>
      <c r="I461" s="4"/>
      <c r="J461" s="4"/>
      <c r="K461" s="4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4"/>
      <c r="I462" s="4"/>
      <c r="J462" s="4"/>
      <c r="K462" s="4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4"/>
      <c r="I463" s="4"/>
      <c r="J463" s="4"/>
      <c r="K463" s="4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4"/>
      <c r="I464" s="4"/>
      <c r="J464" s="4"/>
      <c r="K464" s="4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4"/>
      <c r="I465" s="4"/>
      <c r="J465" s="4"/>
      <c r="K465" s="4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4"/>
      <c r="I466" s="4"/>
      <c r="J466" s="4"/>
      <c r="K466" s="4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4"/>
      <c r="I467" s="4"/>
      <c r="J467" s="4"/>
      <c r="K467" s="4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4"/>
      <c r="I468" s="4"/>
      <c r="J468" s="4"/>
      <c r="K468" s="4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4"/>
      <c r="I469" s="4"/>
      <c r="J469" s="4"/>
      <c r="K469" s="4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4"/>
      <c r="I470" s="4"/>
      <c r="J470" s="4"/>
      <c r="K470" s="4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4"/>
      <c r="I471" s="4"/>
      <c r="J471" s="4"/>
      <c r="K471" s="4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4"/>
      <c r="I472" s="4"/>
      <c r="J472" s="4"/>
      <c r="K472" s="4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4"/>
      <c r="I473" s="4"/>
      <c r="J473" s="4"/>
      <c r="K473" s="4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4"/>
      <c r="I474" s="4"/>
      <c r="J474" s="4"/>
      <c r="K474" s="4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4"/>
      <c r="I475" s="4"/>
      <c r="J475" s="4"/>
      <c r="K475" s="4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4"/>
      <c r="I476" s="4"/>
      <c r="J476" s="4"/>
      <c r="K476" s="4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4"/>
      <c r="I477" s="4"/>
      <c r="J477" s="4"/>
      <c r="K477" s="4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4"/>
      <c r="I478" s="4"/>
      <c r="J478" s="4"/>
      <c r="K478" s="4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4"/>
      <c r="I479" s="4"/>
      <c r="J479" s="4"/>
      <c r="K479" s="4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4"/>
      <c r="I480" s="4"/>
      <c r="J480" s="4"/>
      <c r="K480" s="4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4"/>
      <c r="I481" s="4"/>
      <c r="J481" s="4"/>
      <c r="K481" s="4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4"/>
      <c r="I482" s="4"/>
      <c r="J482" s="4"/>
      <c r="K482" s="4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4"/>
      <c r="I483" s="4"/>
      <c r="J483" s="4"/>
      <c r="K483" s="4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4"/>
      <c r="I484" s="4"/>
      <c r="J484" s="4"/>
      <c r="K484" s="4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4"/>
      <c r="I485" s="4"/>
      <c r="J485" s="4"/>
      <c r="K485" s="4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4"/>
      <c r="I486" s="4"/>
      <c r="J486" s="4"/>
      <c r="K486" s="4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4"/>
      <c r="I487" s="4"/>
      <c r="J487" s="4"/>
      <c r="K487" s="4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4"/>
      <c r="I488" s="4"/>
      <c r="J488" s="4"/>
      <c r="K488" s="4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4"/>
      <c r="I489" s="4"/>
      <c r="J489" s="4"/>
      <c r="K489" s="4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4"/>
      <c r="I490" s="4"/>
      <c r="J490" s="4"/>
      <c r="K490" s="4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4"/>
      <c r="I491" s="4"/>
      <c r="J491" s="4"/>
      <c r="K491" s="4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4"/>
      <c r="I492" s="4"/>
      <c r="J492" s="4"/>
      <c r="K492" s="4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4"/>
      <c r="I493" s="4"/>
      <c r="J493" s="4"/>
      <c r="K493" s="4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4"/>
      <c r="I494" s="4"/>
      <c r="J494" s="4"/>
      <c r="K494" s="4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4"/>
      <c r="I495" s="4"/>
      <c r="J495" s="4"/>
      <c r="K495" s="4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4"/>
      <c r="I496" s="4"/>
      <c r="J496" s="4"/>
      <c r="K496" s="4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4"/>
      <c r="I497" s="4"/>
      <c r="J497" s="4"/>
      <c r="K497" s="4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4"/>
      <c r="I498" s="4"/>
      <c r="J498" s="4"/>
      <c r="K498" s="4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4"/>
      <c r="I499" s="4"/>
      <c r="J499" s="4"/>
      <c r="K499" s="4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4"/>
      <c r="I500" s="4"/>
      <c r="J500" s="4"/>
      <c r="K500" s="4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4"/>
      <c r="I501" s="4"/>
      <c r="J501" s="4"/>
      <c r="K501" s="4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4"/>
      <c r="I502" s="4"/>
      <c r="J502" s="4"/>
      <c r="K502" s="4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4"/>
      <c r="I503" s="4"/>
      <c r="J503" s="4"/>
      <c r="K503" s="4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4"/>
      <c r="I504" s="4"/>
      <c r="J504" s="4"/>
      <c r="K504" s="4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4"/>
      <c r="I505" s="4"/>
      <c r="J505" s="4"/>
      <c r="K505" s="4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4"/>
      <c r="I506" s="4"/>
      <c r="J506" s="4"/>
      <c r="K506" s="4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4"/>
      <c r="I507" s="4"/>
      <c r="J507" s="4"/>
      <c r="K507" s="4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4"/>
      <c r="I508" s="4"/>
      <c r="J508" s="4"/>
      <c r="K508" s="4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4"/>
      <c r="I509" s="4"/>
      <c r="J509" s="4"/>
      <c r="K509" s="4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4"/>
      <c r="I510" s="4"/>
      <c r="J510" s="4"/>
      <c r="K510" s="4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4"/>
      <c r="I511" s="4"/>
      <c r="J511" s="4"/>
      <c r="K511" s="4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4"/>
      <c r="I512" s="4"/>
      <c r="J512" s="4"/>
      <c r="K512" s="4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4"/>
      <c r="I513" s="4"/>
      <c r="J513" s="4"/>
      <c r="K513" s="4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4"/>
      <c r="I514" s="4"/>
      <c r="J514" s="4"/>
      <c r="K514" s="4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4"/>
      <c r="I515" s="4"/>
      <c r="J515" s="4"/>
      <c r="K515" s="4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4"/>
      <c r="I516" s="4"/>
      <c r="J516" s="4"/>
      <c r="K516" s="4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4"/>
      <c r="I517" s="4"/>
      <c r="J517" s="4"/>
      <c r="K517" s="4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4"/>
      <c r="I518" s="4"/>
      <c r="J518" s="4"/>
      <c r="K518" s="4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4"/>
      <c r="I519" s="4"/>
      <c r="J519" s="4"/>
      <c r="K519" s="4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4"/>
      <c r="I520" s="4"/>
      <c r="J520" s="4"/>
      <c r="K520" s="4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4"/>
      <c r="I521" s="4"/>
      <c r="J521" s="4"/>
      <c r="K521" s="4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4"/>
      <c r="I522" s="4"/>
      <c r="J522" s="4"/>
      <c r="K522" s="4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4"/>
      <c r="I523" s="4"/>
      <c r="J523" s="4"/>
      <c r="K523" s="4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4"/>
      <c r="I524" s="4"/>
      <c r="J524" s="4"/>
      <c r="K524" s="4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4"/>
      <c r="I525" s="4"/>
      <c r="J525" s="4"/>
      <c r="K525" s="4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4"/>
      <c r="I526" s="4"/>
      <c r="J526" s="4"/>
      <c r="K526" s="4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4"/>
      <c r="I527" s="4"/>
      <c r="J527" s="4"/>
      <c r="K527" s="4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4"/>
      <c r="I528" s="4"/>
      <c r="J528" s="4"/>
      <c r="K528" s="4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4"/>
      <c r="I529" s="4"/>
      <c r="J529" s="4"/>
      <c r="K529" s="4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4"/>
      <c r="I530" s="4"/>
      <c r="J530" s="4"/>
      <c r="K530" s="4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4"/>
      <c r="I531" s="4"/>
      <c r="J531" s="4"/>
      <c r="K531" s="4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4"/>
      <c r="I532" s="4"/>
      <c r="J532" s="4"/>
      <c r="K532" s="4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4"/>
      <c r="I533" s="4"/>
      <c r="J533" s="4"/>
      <c r="K533" s="4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4"/>
      <c r="I534" s="4"/>
      <c r="J534" s="4"/>
      <c r="K534" s="4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4"/>
      <c r="I535" s="4"/>
      <c r="J535" s="4"/>
      <c r="K535" s="4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4"/>
      <c r="I536" s="4"/>
      <c r="J536" s="4"/>
      <c r="K536" s="4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4"/>
      <c r="I537" s="4"/>
      <c r="J537" s="4"/>
      <c r="K537" s="4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4"/>
      <c r="I538" s="4"/>
      <c r="J538" s="4"/>
      <c r="K538" s="4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4"/>
      <c r="I539" s="4"/>
      <c r="J539" s="4"/>
      <c r="K539" s="4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4"/>
      <c r="I540" s="4"/>
      <c r="J540" s="4"/>
      <c r="K540" s="4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4"/>
      <c r="I541" s="4"/>
      <c r="J541" s="4"/>
      <c r="K541" s="4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4"/>
      <c r="I542" s="4"/>
      <c r="J542" s="4"/>
      <c r="K542" s="4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4"/>
      <c r="I543" s="4"/>
      <c r="J543" s="4"/>
      <c r="K543" s="4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4"/>
      <c r="I544" s="4"/>
      <c r="J544" s="4"/>
      <c r="K544" s="4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4"/>
      <c r="I545" s="4"/>
      <c r="J545" s="4"/>
      <c r="K545" s="4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4"/>
      <c r="I546" s="4"/>
      <c r="J546" s="4"/>
      <c r="K546" s="4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4"/>
      <c r="I547" s="4"/>
      <c r="J547" s="4"/>
      <c r="K547" s="4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4"/>
      <c r="I548" s="4"/>
      <c r="J548" s="4"/>
      <c r="K548" s="4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4"/>
      <c r="I549" s="4"/>
      <c r="J549" s="4"/>
      <c r="K549" s="4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4"/>
      <c r="I550" s="4"/>
      <c r="J550" s="4"/>
      <c r="K550" s="4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4"/>
      <c r="I551" s="4"/>
      <c r="J551" s="4"/>
      <c r="K551" s="4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4"/>
      <c r="I552" s="4"/>
      <c r="J552" s="4"/>
      <c r="K552" s="4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4"/>
      <c r="I553" s="4"/>
      <c r="J553" s="4"/>
      <c r="K553" s="4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4"/>
      <c r="I554" s="4"/>
      <c r="J554" s="4"/>
      <c r="K554" s="4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4"/>
      <c r="I555" s="4"/>
      <c r="J555" s="4"/>
      <c r="K555" s="4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4"/>
      <c r="I556" s="4"/>
      <c r="J556" s="4"/>
      <c r="K556" s="4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4"/>
      <c r="I557" s="4"/>
      <c r="J557" s="4"/>
      <c r="K557" s="4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4"/>
      <c r="I558" s="4"/>
      <c r="J558" s="4"/>
      <c r="K558" s="4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4"/>
      <c r="I559" s="4"/>
      <c r="J559" s="4"/>
      <c r="K559" s="4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4"/>
      <c r="I560" s="4"/>
      <c r="J560" s="4"/>
      <c r="K560" s="4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4"/>
      <c r="I561" s="4"/>
      <c r="J561" s="4"/>
      <c r="K561" s="4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4"/>
      <c r="I562" s="4"/>
      <c r="J562" s="4"/>
      <c r="K562" s="4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4"/>
      <c r="I563" s="4"/>
      <c r="J563" s="4"/>
      <c r="K563" s="4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4"/>
      <c r="I564" s="4"/>
      <c r="J564" s="4"/>
      <c r="K564" s="4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4"/>
      <c r="I565" s="4"/>
      <c r="J565" s="4"/>
      <c r="K565" s="4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4"/>
      <c r="I566" s="4"/>
      <c r="J566" s="4"/>
      <c r="K566" s="4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4"/>
      <c r="I567" s="4"/>
      <c r="J567" s="4"/>
      <c r="K567" s="4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4"/>
      <c r="I568" s="4"/>
      <c r="J568" s="4"/>
      <c r="K568" s="4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4"/>
      <c r="I569" s="4"/>
      <c r="J569" s="4"/>
      <c r="K569" s="4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4"/>
      <c r="I570" s="4"/>
      <c r="J570" s="4"/>
      <c r="K570" s="4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4"/>
      <c r="I571" s="4"/>
      <c r="J571" s="4"/>
      <c r="K571" s="4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4"/>
      <c r="I572" s="4"/>
      <c r="J572" s="4"/>
      <c r="K572" s="4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4"/>
      <c r="I573" s="4"/>
      <c r="J573" s="4"/>
      <c r="K573" s="4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4"/>
      <c r="I574" s="4"/>
      <c r="J574" s="4"/>
      <c r="K574" s="4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4"/>
      <c r="I575" s="4"/>
      <c r="J575" s="4"/>
      <c r="K575" s="4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4"/>
      <c r="I576" s="4"/>
      <c r="J576" s="4"/>
      <c r="K576" s="4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4"/>
      <c r="I577" s="4"/>
      <c r="J577" s="4"/>
      <c r="K577" s="4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4"/>
      <c r="I578" s="4"/>
      <c r="J578" s="4"/>
      <c r="K578" s="4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4"/>
      <c r="I579" s="4"/>
      <c r="J579" s="4"/>
      <c r="K579" s="4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4"/>
      <c r="I580" s="4"/>
      <c r="J580" s="4"/>
      <c r="K580" s="4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4"/>
      <c r="I581" s="4"/>
      <c r="J581" s="4"/>
      <c r="K581" s="4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4"/>
      <c r="I582" s="4"/>
      <c r="J582" s="4"/>
      <c r="K582" s="4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4"/>
      <c r="I583" s="4"/>
      <c r="J583" s="4"/>
      <c r="K583" s="4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4"/>
      <c r="I584" s="4"/>
      <c r="J584" s="4"/>
      <c r="K584" s="4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4"/>
      <c r="I585" s="4"/>
      <c r="J585" s="4"/>
      <c r="K585" s="4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4"/>
      <c r="I586" s="4"/>
      <c r="J586" s="4"/>
      <c r="K586" s="4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4"/>
      <c r="I587" s="4"/>
      <c r="J587" s="4"/>
      <c r="K587" s="4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4"/>
      <c r="I588" s="4"/>
      <c r="J588" s="4"/>
      <c r="K588" s="4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4"/>
      <c r="I589" s="4"/>
      <c r="J589" s="4"/>
      <c r="K589" s="4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4"/>
      <c r="I590" s="4"/>
      <c r="J590" s="4"/>
      <c r="K590" s="4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4"/>
      <c r="I591" s="4"/>
      <c r="J591" s="4"/>
      <c r="K591" s="4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4"/>
      <c r="I592" s="4"/>
      <c r="J592" s="4"/>
      <c r="K592" s="4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4"/>
      <c r="I593" s="4"/>
      <c r="J593" s="4"/>
      <c r="K593" s="4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4"/>
      <c r="I594" s="4"/>
      <c r="J594" s="4"/>
      <c r="K594" s="4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4"/>
      <c r="I595" s="4"/>
      <c r="J595" s="4"/>
      <c r="K595" s="4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4"/>
      <c r="I596" s="4"/>
      <c r="J596" s="4"/>
      <c r="K596" s="4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4"/>
      <c r="I597" s="4"/>
      <c r="J597" s="4"/>
      <c r="K597" s="4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4"/>
      <c r="I598" s="4"/>
      <c r="J598" s="4"/>
      <c r="K598" s="4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4"/>
      <c r="I599" s="4"/>
      <c r="J599" s="4"/>
      <c r="K599" s="4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4"/>
      <c r="I600" s="4"/>
      <c r="J600" s="4"/>
      <c r="K600" s="4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4"/>
      <c r="I601" s="4"/>
      <c r="J601" s="4"/>
      <c r="K601" s="4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4"/>
      <c r="I602" s="4"/>
      <c r="J602" s="4"/>
      <c r="K602" s="4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4"/>
      <c r="I603" s="4"/>
      <c r="J603" s="4"/>
      <c r="K603" s="4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4"/>
      <c r="I604" s="4"/>
      <c r="J604" s="4"/>
      <c r="K604" s="4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4"/>
      <c r="I605" s="4"/>
      <c r="J605" s="4"/>
      <c r="K605" s="4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4"/>
      <c r="I606" s="4"/>
      <c r="J606" s="4"/>
      <c r="K606" s="4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4"/>
      <c r="I607" s="4"/>
      <c r="J607" s="4"/>
      <c r="K607" s="4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4"/>
      <c r="I608" s="4"/>
      <c r="J608" s="4"/>
      <c r="K608" s="4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4"/>
      <c r="I609" s="4"/>
      <c r="J609" s="4"/>
      <c r="K609" s="4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4"/>
      <c r="I610" s="4"/>
      <c r="J610" s="4"/>
      <c r="K610" s="4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4"/>
      <c r="I611" s="4"/>
      <c r="J611" s="4"/>
      <c r="K611" s="4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4"/>
      <c r="I612" s="4"/>
      <c r="J612" s="4"/>
      <c r="K612" s="4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4"/>
      <c r="I613" s="4"/>
      <c r="J613" s="4"/>
      <c r="K613" s="4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4"/>
      <c r="I614" s="4"/>
      <c r="J614" s="4"/>
      <c r="K614" s="4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4"/>
      <c r="I615" s="4"/>
      <c r="J615" s="4"/>
      <c r="K615" s="4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4"/>
      <c r="I616" s="4"/>
      <c r="J616" s="4"/>
      <c r="K616" s="4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4"/>
      <c r="I617" s="4"/>
      <c r="J617" s="4"/>
      <c r="K617" s="4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4"/>
      <c r="I618" s="4"/>
      <c r="J618" s="4"/>
      <c r="K618" s="4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4"/>
      <c r="I619" s="4"/>
      <c r="J619" s="4"/>
      <c r="K619" s="4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4"/>
      <c r="I620" s="4"/>
      <c r="J620" s="4"/>
      <c r="K620" s="4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4"/>
      <c r="I621" s="4"/>
      <c r="J621" s="4"/>
      <c r="K621" s="4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4"/>
      <c r="I622" s="4"/>
      <c r="J622" s="4"/>
      <c r="K622" s="4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4"/>
      <c r="I623" s="4"/>
      <c r="J623" s="4"/>
      <c r="K623" s="4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4"/>
      <c r="I624" s="4"/>
      <c r="J624" s="4"/>
      <c r="K624" s="4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4"/>
      <c r="I625" s="4"/>
      <c r="J625" s="4"/>
      <c r="K625" s="4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4"/>
      <c r="I626" s="4"/>
      <c r="J626" s="4"/>
      <c r="K626" s="4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4"/>
      <c r="I627" s="4"/>
      <c r="J627" s="4"/>
      <c r="K627" s="4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4"/>
      <c r="I628" s="4"/>
      <c r="J628" s="4"/>
      <c r="K628" s="4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4"/>
      <c r="I629" s="4"/>
      <c r="J629" s="4"/>
      <c r="K629" s="4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4"/>
      <c r="I630" s="4"/>
      <c r="J630" s="4"/>
      <c r="K630" s="4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4"/>
      <c r="I631" s="4"/>
      <c r="J631" s="4"/>
      <c r="K631" s="4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4"/>
      <c r="I632" s="4"/>
      <c r="J632" s="4"/>
      <c r="K632" s="4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4"/>
      <c r="I633" s="4"/>
      <c r="J633" s="4"/>
      <c r="K633" s="4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4"/>
      <c r="I634" s="4"/>
      <c r="J634" s="4"/>
      <c r="K634" s="4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4"/>
      <c r="I635" s="4"/>
      <c r="J635" s="4"/>
      <c r="K635" s="4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4"/>
      <c r="I636" s="4"/>
      <c r="J636" s="4"/>
      <c r="K636" s="4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4"/>
      <c r="I637" s="4"/>
      <c r="J637" s="4"/>
      <c r="K637" s="4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4"/>
      <c r="I638" s="4"/>
      <c r="J638" s="4"/>
      <c r="K638" s="4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4"/>
      <c r="I639" s="4"/>
      <c r="J639" s="4"/>
      <c r="K639" s="4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4"/>
      <c r="I640" s="4"/>
      <c r="J640" s="4"/>
      <c r="K640" s="4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4"/>
      <c r="I641" s="4"/>
      <c r="J641" s="4"/>
      <c r="K641" s="4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4"/>
      <c r="I642" s="4"/>
      <c r="J642" s="4"/>
      <c r="K642" s="4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4"/>
      <c r="I643" s="4"/>
      <c r="J643" s="4"/>
      <c r="K643" s="4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4"/>
      <c r="I644" s="4"/>
      <c r="J644" s="4"/>
      <c r="K644" s="4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4"/>
      <c r="I645" s="4"/>
      <c r="J645" s="4"/>
      <c r="K645" s="4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4"/>
      <c r="I646" s="4"/>
      <c r="J646" s="4"/>
      <c r="K646" s="4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4"/>
      <c r="I647" s="4"/>
      <c r="J647" s="4"/>
      <c r="K647" s="4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4"/>
      <c r="I648" s="4"/>
      <c r="J648" s="4"/>
      <c r="K648" s="4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4"/>
      <c r="I649" s="4"/>
      <c r="J649" s="4"/>
      <c r="K649" s="4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4"/>
      <c r="I650" s="4"/>
      <c r="J650" s="4"/>
      <c r="K650" s="4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4"/>
      <c r="I651" s="4"/>
      <c r="J651" s="4"/>
      <c r="K651" s="4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4"/>
      <c r="I652" s="4"/>
      <c r="J652" s="4"/>
      <c r="K652" s="4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4"/>
      <c r="I653" s="4"/>
      <c r="J653" s="4"/>
      <c r="K653" s="4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4"/>
      <c r="I654" s="4"/>
      <c r="J654" s="4"/>
      <c r="K654" s="4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4"/>
      <c r="I655" s="4"/>
      <c r="J655" s="4"/>
      <c r="K655" s="4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4"/>
      <c r="I656" s="4"/>
      <c r="J656" s="4"/>
      <c r="K656" s="4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4"/>
      <c r="I657" s="4"/>
      <c r="J657" s="4"/>
      <c r="K657" s="4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4"/>
      <c r="I658" s="4"/>
      <c r="J658" s="4"/>
      <c r="K658" s="4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4"/>
      <c r="I659" s="4"/>
      <c r="J659" s="4"/>
      <c r="K659" s="4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4"/>
      <c r="I660" s="4"/>
      <c r="J660" s="4"/>
      <c r="K660" s="4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4"/>
      <c r="I661" s="4"/>
      <c r="J661" s="4"/>
      <c r="K661" s="4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4"/>
      <c r="I662" s="4"/>
      <c r="J662" s="4"/>
      <c r="K662" s="4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4"/>
      <c r="I663" s="4"/>
      <c r="J663" s="4"/>
      <c r="K663" s="4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4"/>
      <c r="I664" s="4"/>
      <c r="J664" s="4"/>
      <c r="K664" s="4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4"/>
      <c r="I665" s="4"/>
      <c r="J665" s="4"/>
      <c r="K665" s="4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4"/>
      <c r="I666" s="4"/>
      <c r="J666" s="4"/>
      <c r="K666" s="4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4"/>
      <c r="I667" s="4"/>
      <c r="J667" s="4"/>
      <c r="K667" s="4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4"/>
      <c r="I668" s="4"/>
      <c r="J668" s="4"/>
      <c r="K668" s="4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4"/>
      <c r="I669" s="4"/>
      <c r="J669" s="4"/>
      <c r="K669" s="4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4"/>
      <c r="I670" s="4"/>
      <c r="J670" s="4"/>
      <c r="K670" s="4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4"/>
      <c r="I671" s="4"/>
      <c r="J671" s="4"/>
      <c r="K671" s="4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4"/>
      <c r="I672" s="4"/>
      <c r="J672" s="4"/>
      <c r="K672" s="4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4"/>
      <c r="I673" s="4"/>
      <c r="J673" s="4"/>
      <c r="K673" s="4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4"/>
      <c r="I674" s="4"/>
      <c r="J674" s="4"/>
      <c r="K674" s="4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4"/>
      <c r="I675" s="4"/>
      <c r="J675" s="4"/>
      <c r="K675" s="4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4"/>
      <c r="I676" s="4"/>
      <c r="J676" s="4"/>
      <c r="K676" s="4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4"/>
      <c r="I677" s="4"/>
      <c r="J677" s="4"/>
      <c r="K677" s="4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4"/>
      <c r="I678" s="4"/>
      <c r="J678" s="4"/>
      <c r="K678" s="4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4"/>
      <c r="I679" s="4"/>
      <c r="J679" s="4"/>
      <c r="K679" s="4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4"/>
      <c r="I680" s="4"/>
      <c r="J680" s="4"/>
      <c r="K680" s="4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4"/>
      <c r="I681" s="4"/>
      <c r="J681" s="4"/>
      <c r="K681" s="4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4"/>
      <c r="I682" s="4"/>
      <c r="J682" s="4"/>
      <c r="K682" s="4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4"/>
      <c r="I683" s="4"/>
      <c r="J683" s="4"/>
      <c r="K683" s="4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4"/>
      <c r="I684" s="4"/>
      <c r="J684" s="4"/>
      <c r="K684" s="4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4"/>
      <c r="I685" s="4"/>
      <c r="J685" s="4"/>
      <c r="K685" s="4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4"/>
      <c r="I686" s="4"/>
      <c r="J686" s="4"/>
      <c r="K686" s="4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4"/>
      <c r="I687" s="4"/>
      <c r="J687" s="4"/>
      <c r="K687" s="4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4"/>
      <c r="I688" s="4"/>
      <c r="J688" s="4"/>
      <c r="K688" s="4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4"/>
      <c r="I689" s="4"/>
      <c r="J689" s="4"/>
      <c r="K689" s="4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4"/>
      <c r="I690" s="4"/>
      <c r="J690" s="4"/>
      <c r="K690" s="4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4"/>
      <c r="I691" s="4"/>
      <c r="J691" s="4"/>
      <c r="K691" s="4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4"/>
      <c r="I692" s="4"/>
      <c r="J692" s="4"/>
      <c r="K692" s="4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4"/>
      <c r="I693" s="4"/>
      <c r="J693" s="4"/>
      <c r="K693" s="4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4"/>
      <c r="I694" s="4"/>
      <c r="J694" s="4"/>
      <c r="K694" s="4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4"/>
      <c r="I695" s="4"/>
      <c r="J695" s="4"/>
      <c r="K695" s="4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4"/>
      <c r="I696" s="4"/>
      <c r="J696" s="4"/>
      <c r="K696" s="4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4"/>
      <c r="I697" s="4"/>
      <c r="J697" s="4"/>
      <c r="K697" s="4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4"/>
      <c r="I698" s="4"/>
      <c r="J698" s="4"/>
      <c r="K698" s="4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4"/>
      <c r="I699" s="4"/>
      <c r="J699" s="4"/>
      <c r="K699" s="4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4"/>
      <c r="I700" s="4"/>
      <c r="J700" s="4"/>
      <c r="K700" s="4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4"/>
      <c r="I701" s="4"/>
      <c r="J701" s="4"/>
      <c r="K701" s="4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4"/>
      <c r="I702" s="4"/>
      <c r="J702" s="4"/>
      <c r="K702" s="4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4"/>
      <c r="I703" s="4"/>
      <c r="J703" s="4"/>
      <c r="K703" s="4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4"/>
      <c r="I704" s="4"/>
      <c r="J704" s="4"/>
      <c r="K704" s="4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4"/>
      <c r="I705" s="4"/>
      <c r="J705" s="4"/>
      <c r="K705" s="4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4"/>
      <c r="I706" s="4"/>
      <c r="J706" s="4"/>
      <c r="K706" s="4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4"/>
      <c r="I707" s="4"/>
      <c r="J707" s="4"/>
      <c r="K707" s="4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4"/>
      <c r="I708" s="4"/>
      <c r="J708" s="4"/>
      <c r="K708" s="4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4"/>
      <c r="I709" s="4"/>
      <c r="J709" s="4"/>
      <c r="K709" s="4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4"/>
      <c r="I710" s="4"/>
      <c r="J710" s="4"/>
      <c r="K710" s="4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4"/>
      <c r="I711" s="4"/>
      <c r="J711" s="4"/>
      <c r="K711" s="4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4"/>
      <c r="I712" s="4"/>
      <c r="J712" s="4"/>
      <c r="K712" s="4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4"/>
      <c r="I713" s="4"/>
      <c r="J713" s="4"/>
      <c r="K713" s="4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4"/>
      <c r="I714" s="4"/>
      <c r="J714" s="4"/>
      <c r="K714" s="4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4"/>
      <c r="I715" s="4"/>
      <c r="J715" s="4"/>
      <c r="K715" s="4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4"/>
      <c r="I716" s="4"/>
      <c r="J716" s="4"/>
      <c r="K716" s="4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4"/>
      <c r="I717" s="4"/>
      <c r="J717" s="4"/>
      <c r="K717" s="4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4"/>
      <c r="I718" s="4"/>
      <c r="J718" s="4"/>
      <c r="K718" s="4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4"/>
      <c r="I719" s="4"/>
      <c r="J719" s="4"/>
      <c r="K719" s="4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4"/>
      <c r="I720" s="4"/>
      <c r="J720" s="4"/>
      <c r="K720" s="4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4"/>
      <c r="I721" s="4"/>
      <c r="J721" s="4"/>
      <c r="K721" s="4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4"/>
      <c r="I722" s="4"/>
      <c r="J722" s="4"/>
      <c r="K722" s="4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4"/>
      <c r="I723" s="4"/>
      <c r="J723" s="4"/>
      <c r="K723" s="4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4"/>
      <c r="I724" s="4"/>
      <c r="J724" s="4"/>
      <c r="K724" s="4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4"/>
      <c r="I725" s="4"/>
      <c r="J725" s="4"/>
      <c r="K725" s="4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4"/>
      <c r="I726" s="4"/>
      <c r="J726" s="4"/>
      <c r="K726" s="4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4"/>
      <c r="I727" s="4"/>
      <c r="J727" s="4"/>
      <c r="K727" s="4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4"/>
      <c r="I728" s="4"/>
      <c r="J728" s="4"/>
      <c r="K728" s="4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4"/>
      <c r="I729" s="4"/>
      <c r="J729" s="4"/>
      <c r="K729" s="4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4"/>
      <c r="I730" s="4"/>
      <c r="J730" s="4"/>
      <c r="K730" s="4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4"/>
      <c r="I731" s="4"/>
      <c r="J731" s="4"/>
      <c r="K731" s="4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4"/>
      <c r="I732" s="4"/>
      <c r="J732" s="4"/>
      <c r="K732" s="4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4"/>
      <c r="I733" s="4"/>
      <c r="J733" s="4"/>
      <c r="K733" s="4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4"/>
      <c r="I734" s="4"/>
      <c r="J734" s="4"/>
      <c r="K734" s="4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4"/>
      <c r="I735" s="4"/>
      <c r="J735" s="4"/>
      <c r="K735" s="4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4"/>
      <c r="I736" s="4"/>
      <c r="J736" s="4"/>
      <c r="K736" s="4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4"/>
      <c r="I737" s="4"/>
      <c r="J737" s="4"/>
      <c r="K737" s="4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4"/>
      <c r="I738" s="4"/>
      <c r="J738" s="4"/>
      <c r="K738" s="4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4"/>
      <c r="I739" s="4"/>
      <c r="J739" s="4"/>
      <c r="K739" s="4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4"/>
      <c r="I740" s="4"/>
      <c r="J740" s="4"/>
      <c r="K740" s="4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4"/>
      <c r="I741" s="4"/>
      <c r="J741" s="4"/>
      <c r="K741" s="4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4"/>
      <c r="I742" s="4"/>
      <c r="J742" s="4"/>
      <c r="K742" s="4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4"/>
      <c r="I743" s="4"/>
      <c r="J743" s="4"/>
      <c r="K743" s="4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4"/>
      <c r="I744" s="4"/>
      <c r="J744" s="4"/>
      <c r="K744" s="4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4"/>
      <c r="I745" s="4"/>
      <c r="J745" s="4"/>
      <c r="K745" s="4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4"/>
      <c r="I746" s="4"/>
      <c r="J746" s="4"/>
      <c r="K746" s="4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4"/>
      <c r="I747" s="4"/>
      <c r="J747" s="4"/>
      <c r="K747" s="4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4"/>
      <c r="I748" s="4"/>
      <c r="J748" s="4"/>
      <c r="K748" s="4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4"/>
      <c r="I749" s="4"/>
      <c r="J749" s="4"/>
      <c r="K749" s="4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4"/>
      <c r="I750" s="4"/>
      <c r="J750" s="4"/>
      <c r="K750" s="4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4"/>
      <c r="I751" s="4"/>
      <c r="J751" s="4"/>
      <c r="K751" s="4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4"/>
      <c r="I752" s="4"/>
      <c r="J752" s="4"/>
      <c r="K752" s="4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4"/>
      <c r="I753" s="4"/>
      <c r="J753" s="4"/>
      <c r="K753" s="4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4"/>
      <c r="I754" s="4"/>
      <c r="J754" s="4"/>
      <c r="K754" s="4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4"/>
      <c r="I755" s="4"/>
      <c r="J755" s="4"/>
      <c r="K755" s="4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4"/>
      <c r="I756" s="4"/>
      <c r="J756" s="4"/>
      <c r="K756" s="4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4"/>
      <c r="I757" s="4"/>
      <c r="J757" s="4"/>
      <c r="K757" s="4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4"/>
      <c r="I758" s="4"/>
      <c r="J758" s="4"/>
      <c r="K758" s="4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4"/>
      <c r="I759" s="4"/>
      <c r="J759" s="4"/>
      <c r="K759" s="4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4"/>
      <c r="I760" s="4"/>
      <c r="J760" s="4"/>
      <c r="K760" s="4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4"/>
      <c r="I761" s="4"/>
      <c r="J761" s="4"/>
      <c r="K761" s="4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4"/>
      <c r="I762" s="4"/>
      <c r="J762" s="4"/>
      <c r="K762" s="4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4"/>
      <c r="I763" s="4"/>
      <c r="J763" s="4"/>
      <c r="K763" s="4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4"/>
      <c r="I764" s="4"/>
      <c r="J764" s="4"/>
      <c r="K764" s="4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4"/>
      <c r="I765" s="4"/>
      <c r="J765" s="4"/>
      <c r="K765" s="4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4"/>
      <c r="I766" s="4"/>
      <c r="J766" s="4"/>
      <c r="K766" s="4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4"/>
      <c r="I767" s="4"/>
      <c r="J767" s="4"/>
      <c r="K767" s="4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4"/>
      <c r="I768" s="4"/>
      <c r="J768" s="4"/>
      <c r="K768" s="4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4"/>
      <c r="I769" s="4"/>
      <c r="J769" s="4"/>
      <c r="K769" s="4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4"/>
      <c r="I770" s="4"/>
      <c r="J770" s="4"/>
      <c r="K770" s="4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4"/>
      <c r="I771" s="4"/>
      <c r="J771" s="4"/>
      <c r="K771" s="4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4"/>
      <c r="I772" s="4"/>
      <c r="J772" s="4"/>
      <c r="K772" s="4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4"/>
      <c r="I773" s="4"/>
      <c r="J773" s="4"/>
      <c r="K773" s="4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4"/>
      <c r="I774" s="4"/>
      <c r="J774" s="4"/>
      <c r="K774" s="4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4"/>
      <c r="I775" s="4"/>
      <c r="J775" s="4"/>
      <c r="K775" s="4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4"/>
      <c r="I776" s="4"/>
      <c r="J776" s="4"/>
      <c r="K776" s="4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4"/>
      <c r="I777" s="4"/>
      <c r="J777" s="4"/>
      <c r="K777" s="4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4"/>
      <c r="I778" s="4"/>
      <c r="J778" s="4"/>
      <c r="K778" s="4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4"/>
      <c r="I779" s="4"/>
      <c r="J779" s="4"/>
      <c r="K779" s="4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4"/>
      <c r="I780" s="4"/>
      <c r="J780" s="4"/>
      <c r="K780" s="4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4"/>
      <c r="I781" s="4"/>
      <c r="J781" s="4"/>
      <c r="K781" s="4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4"/>
      <c r="I782" s="4"/>
      <c r="J782" s="4"/>
      <c r="K782" s="4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4"/>
      <c r="I783" s="4"/>
      <c r="J783" s="4"/>
      <c r="K783" s="4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4"/>
      <c r="I784" s="4"/>
      <c r="J784" s="4"/>
      <c r="K784" s="4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4"/>
      <c r="I785" s="4"/>
      <c r="J785" s="4"/>
      <c r="K785" s="4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4"/>
      <c r="I786" s="4"/>
      <c r="J786" s="4"/>
      <c r="K786" s="4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4"/>
      <c r="I787" s="4"/>
      <c r="J787" s="4"/>
      <c r="K787" s="4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4"/>
      <c r="I788" s="4"/>
      <c r="J788" s="4"/>
      <c r="K788" s="4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4"/>
      <c r="I789" s="4"/>
      <c r="J789" s="4"/>
      <c r="K789" s="4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4"/>
      <c r="I790" s="4"/>
      <c r="J790" s="4"/>
      <c r="K790" s="4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4"/>
      <c r="I791" s="4"/>
      <c r="J791" s="4"/>
      <c r="K791" s="4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4"/>
      <c r="I792" s="4"/>
      <c r="J792" s="4"/>
      <c r="K792" s="4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4"/>
      <c r="I793" s="4"/>
      <c r="J793" s="4"/>
      <c r="K793" s="4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4"/>
      <c r="I794" s="4"/>
      <c r="J794" s="4"/>
      <c r="K794" s="4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4"/>
      <c r="I795" s="4"/>
      <c r="J795" s="4"/>
      <c r="K795" s="4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4"/>
      <c r="I796" s="4"/>
      <c r="J796" s="4"/>
      <c r="K796" s="4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4"/>
      <c r="I797" s="4"/>
      <c r="J797" s="4"/>
      <c r="K797" s="4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4"/>
      <c r="I798" s="4"/>
      <c r="J798" s="4"/>
      <c r="K798" s="4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4"/>
      <c r="I799" s="4"/>
      <c r="J799" s="4"/>
      <c r="K799" s="4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4"/>
      <c r="I800" s="4"/>
      <c r="J800" s="4"/>
      <c r="K800" s="4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4"/>
      <c r="I801" s="4"/>
      <c r="J801" s="4"/>
      <c r="K801" s="4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4"/>
      <c r="I802" s="4"/>
      <c r="J802" s="4"/>
      <c r="K802" s="4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4"/>
      <c r="I803" s="4"/>
      <c r="J803" s="4"/>
      <c r="K803" s="4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4"/>
      <c r="I804" s="4"/>
      <c r="J804" s="4"/>
      <c r="K804" s="4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4"/>
      <c r="I805" s="4"/>
      <c r="J805" s="4"/>
      <c r="K805" s="4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4"/>
      <c r="I806" s="4"/>
      <c r="J806" s="4"/>
      <c r="K806" s="4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4"/>
      <c r="I807" s="4"/>
      <c r="J807" s="4"/>
      <c r="K807" s="4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4"/>
      <c r="I808" s="4"/>
      <c r="J808" s="4"/>
      <c r="K808" s="4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4"/>
      <c r="I809" s="4"/>
      <c r="J809" s="4"/>
      <c r="K809" s="4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4"/>
      <c r="I810" s="4"/>
      <c r="J810" s="4"/>
      <c r="K810" s="4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4"/>
      <c r="I811" s="4"/>
      <c r="J811" s="4"/>
      <c r="K811" s="4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4"/>
      <c r="I812" s="4"/>
      <c r="J812" s="4"/>
      <c r="K812" s="4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4"/>
      <c r="I813" s="4"/>
      <c r="J813" s="4"/>
      <c r="K813" s="4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4"/>
      <c r="I814" s="4"/>
      <c r="J814" s="4"/>
      <c r="K814" s="4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4"/>
      <c r="I815" s="4"/>
      <c r="J815" s="4"/>
      <c r="K815" s="4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4"/>
      <c r="I816" s="4"/>
      <c r="J816" s="4"/>
      <c r="K816" s="4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4"/>
      <c r="I817" s="4"/>
      <c r="J817" s="4"/>
      <c r="K817" s="4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4"/>
      <c r="I818" s="4"/>
      <c r="J818" s="4"/>
      <c r="K818" s="4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4"/>
      <c r="I819" s="4"/>
      <c r="J819" s="4"/>
      <c r="K819" s="4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4"/>
      <c r="I820" s="4"/>
      <c r="J820" s="4"/>
      <c r="K820" s="4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4"/>
      <c r="I821" s="4"/>
      <c r="J821" s="4"/>
      <c r="K821" s="4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4"/>
      <c r="I822" s="4"/>
      <c r="J822" s="4"/>
      <c r="K822" s="4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4"/>
      <c r="I823" s="4"/>
      <c r="J823" s="4"/>
      <c r="K823" s="4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4"/>
      <c r="I824" s="4"/>
      <c r="J824" s="4"/>
      <c r="K824" s="4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4"/>
      <c r="I825" s="4"/>
      <c r="J825" s="4"/>
      <c r="K825" s="4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4"/>
      <c r="I826" s="4"/>
      <c r="J826" s="4"/>
      <c r="K826" s="4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4"/>
      <c r="I827" s="4"/>
      <c r="J827" s="4"/>
      <c r="K827" s="4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4"/>
      <c r="I828" s="4"/>
      <c r="J828" s="4"/>
      <c r="K828" s="4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4"/>
      <c r="I829" s="4"/>
      <c r="J829" s="4"/>
      <c r="K829" s="4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4"/>
      <c r="I830" s="4"/>
      <c r="J830" s="4"/>
      <c r="K830" s="4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4"/>
      <c r="I831" s="4"/>
      <c r="J831" s="4"/>
      <c r="K831" s="4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4"/>
      <c r="I832" s="4"/>
      <c r="J832" s="4"/>
      <c r="K832" s="4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4"/>
      <c r="I833" s="4"/>
      <c r="J833" s="4"/>
      <c r="K833" s="4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4"/>
      <c r="I834" s="4"/>
      <c r="J834" s="4"/>
      <c r="K834" s="4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4"/>
      <c r="I835" s="4"/>
      <c r="J835" s="4"/>
      <c r="K835" s="4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4"/>
      <c r="I836" s="4"/>
      <c r="J836" s="4"/>
      <c r="K836" s="4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4"/>
      <c r="I837" s="4"/>
      <c r="J837" s="4"/>
      <c r="K837" s="4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4"/>
      <c r="I838" s="4"/>
      <c r="J838" s="4"/>
      <c r="K838" s="4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4"/>
      <c r="I839" s="4"/>
      <c r="J839" s="4"/>
      <c r="K839" s="4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4"/>
      <c r="I840" s="4"/>
      <c r="J840" s="4"/>
      <c r="K840" s="4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4"/>
      <c r="I841" s="4"/>
      <c r="J841" s="4"/>
      <c r="K841" s="4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4"/>
      <c r="I842" s="4"/>
      <c r="J842" s="4"/>
      <c r="K842" s="4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4"/>
      <c r="I843" s="4"/>
      <c r="J843" s="4"/>
      <c r="K843" s="4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4"/>
      <c r="I844" s="4"/>
      <c r="J844" s="4"/>
      <c r="K844" s="4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4"/>
      <c r="I845" s="4"/>
      <c r="J845" s="4"/>
      <c r="K845" s="4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4"/>
      <c r="I846" s="4"/>
      <c r="J846" s="4"/>
      <c r="K846" s="4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4"/>
      <c r="I847" s="4"/>
      <c r="J847" s="4"/>
      <c r="K847" s="4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4"/>
      <c r="I848" s="4"/>
      <c r="J848" s="4"/>
      <c r="K848" s="4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4"/>
      <c r="I849" s="4"/>
      <c r="J849" s="4"/>
      <c r="K849" s="4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4"/>
      <c r="I850" s="4"/>
      <c r="J850" s="4"/>
      <c r="K850" s="4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4"/>
      <c r="I851" s="4"/>
      <c r="J851" s="4"/>
      <c r="K851" s="4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4"/>
      <c r="I852" s="4"/>
      <c r="J852" s="4"/>
      <c r="K852" s="4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4"/>
      <c r="I853" s="4"/>
      <c r="J853" s="4"/>
      <c r="K853" s="4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4"/>
      <c r="I854" s="4"/>
      <c r="J854" s="4"/>
      <c r="K854" s="4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4"/>
      <c r="I855" s="4"/>
      <c r="J855" s="4"/>
      <c r="K855" s="4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4"/>
      <c r="I856" s="4"/>
      <c r="J856" s="4"/>
      <c r="K856" s="4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4"/>
      <c r="I857" s="4"/>
      <c r="J857" s="4"/>
      <c r="K857" s="4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4"/>
      <c r="I858" s="4"/>
      <c r="J858" s="4"/>
      <c r="K858" s="4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4"/>
      <c r="I859" s="4"/>
      <c r="J859" s="4"/>
      <c r="K859" s="4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4"/>
      <c r="I860" s="4"/>
      <c r="J860" s="4"/>
      <c r="K860" s="4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4"/>
      <c r="I861" s="4"/>
      <c r="J861" s="4"/>
      <c r="K861" s="4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4"/>
      <c r="I862" s="4"/>
      <c r="J862" s="4"/>
      <c r="K862" s="4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4"/>
      <c r="I863" s="4"/>
      <c r="J863" s="4"/>
      <c r="K863" s="4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4"/>
      <c r="I864" s="4"/>
      <c r="J864" s="4"/>
      <c r="K864" s="4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4"/>
      <c r="I865" s="4"/>
      <c r="J865" s="4"/>
      <c r="K865" s="4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4"/>
      <c r="I866" s="4"/>
      <c r="J866" s="4"/>
      <c r="K866" s="4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4"/>
      <c r="I867" s="4"/>
      <c r="J867" s="4"/>
      <c r="K867" s="4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4"/>
      <c r="I868" s="4"/>
      <c r="J868" s="4"/>
      <c r="K868" s="4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4"/>
      <c r="I869" s="4"/>
      <c r="J869" s="4"/>
      <c r="K869" s="4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4"/>
      <c r="I870" s="4"/>
      <c r="J870" s="4"/>
      <c r="K870" s="4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4"/>
      <c r="I871" s="4"/>
      <c r="J871" s="4"/>
      <c r="K871" s="4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4"/>
      <c r="I872" s="4"/>
      <c r="J872" s="4"/>
      <c r="K872" s="4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4"/>
      <c r="I873" s="4"/>
      <c r="J873" s="4"/>
      <c r="K873" s="4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4"/>
      <c r="I874" s="4"/>
      <c r="J874" s="4"/>
      <c r="K874" s="4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4"/>
      <c r="I875" s="4"/>
      <c r="J875" s="4"/>
      <c r="K875" s="4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4"/>
      <c r="I876" s="4"/>
      <c r="J876" s="4"/>
      <c r="K876" s="4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4"/>
      <c r="I877" s="4"/>
      <c r="J877" s="4"/>
      <c r="K877" s="4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4"/>
      <c r="I878" s="4"/>
      <c r="J878" s="4"/>
      <c r="K878" s="4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4"/>
      <c r="I879" s="4"/>
      <c r="J879" s="4"/>
      <c r="K879" s="4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4"/>
      <c r="I880" s="4"/>
      <c r="J880" s="4"/>
      <c r="K880" s="4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4"/>
      <c r="I881" s="4"/>
      <c r="J881" s="4"/>
      <c r="K881" s="4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4"/>
      <c r="I882" s="4"/>
      <c r="J882" s="4"/>
      <c r="K882" s="4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4"/>
      <c r="I883" s="4"/>
      <c r="J883" s="4"/>
      <c r="K883" s="4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4"/>
      <c r="I884" s="4"/>
      <c r="J884" s="4"/>
      <c r="K884" s="4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4"/>
      <c r="I885" s="4"/>
      <c r="J885" s="4"/>
      <c r="K885" s="4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4"/>
      <c r="I886" s="4"/>
      <c r="J886" s="4"/>
      <c r="K886" s="4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4"/>
      <c r="I887" s="4"/>
      <c r="J887" s="4"/>
      <c r="K887" s="4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4"/>
      <c r="I888" s="4"/>
      <c r="J888" s="4"/>
      <c r="K888" s="4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4"/>
      <c r="I889" s="4"/>
      <c r="J889" s="4"/>
      <c r="K889" s="4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4"/>
      <c r="I890" s="4"/>
      <c r="J890" s="4"/>
      <c r="K890" s="4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4"/>
      <c r="I891" s="4"/>
      <c r="J891" s="4"/>
      <c r="K891" s="4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4"/>
      <c r="I892" s="4"/>
      <c r="J892" s="4"/>
      <c r="K892" s="4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4"/>
      <c r="I893" s="4"/>
      <c r="J893" s="4"/>
      <c r="K893" s="4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4"/>
      <c r="I894" s="4"/>
      <c r="J894" s="4"/>
      <c r="K894" s="4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4"/>
      <c r="I895" s="4"/>
      <c r="J895" s="4"/>
      <c r="K895" s="4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4"/>
      <c r="I896" s="4"/>
      <c r="J896" s="4"/>
      <c r="K896" s="4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4"/>
      <c r="I897" s="4"/>
      <c r="J897" s="4"/>
      <c r="K897" s="4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4"/>
      <c r="I898" s="4"/>
      <c r="J898" s="4"/>
      <c r="K898" s="4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4"/>
      <c r="I899" s="4"/>
      <c r="J899" s="4"/>
      <c r="K899" s="4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4"/>
      <c r="I900" s="4"/>
      <c r="J900" s="4"/>
      <c r="K900" s="4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4"/>
      <c r="I901" s="4"/>
      <c r="J901" s="4"/>
      <c r="K901" s="4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4"/>
      <c r="I902" s="4"/>
      <c r="J902" s="4"/>
      <c r="K902" s="4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4"/>
      <c r="I903" s="4"/>
      <c r="J903" s="4"/>
      <c r="K903" s="4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4"/>
      <c r="I904" s="4"/>
      <c r="J904" s="4"/>
      <c r="K904" s="4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4"/>
      <c r="I905" s="4"/>
      <c r="J905" s="4"/>
      <c r="K905" s="4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4"/>
      <c r="I906" s="4"/>
      <c r="J906" s="4"/>
      <c r="K906" s="4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4"/>
      <c r="I907" s="4"/>
      <c r="J907" s="4"/>
      <c r="K907" s="4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4"/>
      <c r="I908" s="4"/>
      <c r="J908" s="4"/>
      <c r="K908" s="4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4"/>
      <c r="I909" s="4"/>
      <c r="J909" s="4"/>
      <c r="K909" s="4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4"/>
      <c r="I910" s="4"/>
      <c r="J910" s="4"/>
      <c r="K910" s="4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4"/>
      <c r="I911" s="4"/>
      <c r="J911" s="4"/>
      <c r="K911" s="4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4"/>
      <c r="I912" s="4"/>
      <c r="J912" s="4"/>
      <c r="K912" s="4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4"/>
      <c r="I913" s="4"/>
      <c r="J913" s="4"/>
      <c r="K913" s="4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4"/>
      <c r="I914" s="4"/>
      <c r="J914" s="4"/>
      <c r="K914" s="4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4"/>
      <c r="I915" s="4"/>
      <c r="J915" s="4"/>
      <c r="K915" s="4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4"/>
      <c r="I916" s="4"/>
      <c r="J916" s="4"/>
      <c r="K916" s="4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4"/>
      <c r="I917" s="4"/>
      <c r="J917" s="4"/>
      <c r="K917" s="4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4"/>
      <c r="I918" s="4"/>
      <c r="J918" s="4"/>
      <c r="K918" s="4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4"/>
      <c r="I919" s="4"/>
      <c r="J919" s="4"/>
      <c r="K919" s="4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4"/>
      <c r="I920" s="4"/>
      <c r="J920" s="4"/>
      <c r="K920" s="4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4"/>
      <c r="I921" s="4"/>
      <c r="J921" s="4"/>
      <c r="K921" s="4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4"/>
      <c r="I922" s="4"/>
      <c r="J922" s="4"/>
      <c r="K922" s="4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4"/>
      <c r="I923" s="4"/>
      <c r="J923" s="4"/>
      <c r="K923" s="4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4"/>
      <c r="I924" s="4"/>
      <c r="J924" s="4"/>
      <c r="K924" s="4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4"/>
      <c r="I925" s="4"/>
      <c r="J925" s="4"/>
      <c r="K925" s="4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4"/>
      <c r="I926" s="4"/>
      <c r="J926" s="4"/>
      <c r="K926" s="4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4"/>
      <c r="I927" s="4"/>
      <c r="J927" s="4"/>
      <c r="K927" s="4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4"/>
      <c r="I928" s="4"/>
      <c r="J928" s="4"/>
      <c r="K928" s="4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4"/>
      <c r="I929" s="4"/>
      <c r="J929" s="4"/>
      <c r="K929" s="4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4"/>
      <c r="I930" s="4"/>
      <c r="J930" s="4"/>
      <c r="K930" s="4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4"/>
      <c r="I931" s="4"/>
      <c r="J931" s="4"/>
      <c r="K931" s="4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4"/>
      <c r="I932" s="4"/>
      <c r="J932" s="4"/>
      <c r="K932" s="4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4"/>
      <c r="I933" s="4"/>
      <c r="J933" s="4"/>
      <c r="K933" s="4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4"/>
      <c r="I934" s="4"/>
      <c r="J934" s="4"/>
      <c r="K934" s="4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4"/>
      <c r="I935" s="4"/>
      <c r="J935" s="4"/>
      <c r="K935" s="4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4"/>
      <c r="I936" s="4"/>
      <c r="J936" s="4"/>
      <c r="K936" s="4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4"/>
      <c r="I937" s="4"/>
      <c r="J937" s="4"/>
      <c r="K937" s="4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4"/>
      <c r="I938" s="4"/>
      <c r="J938" s="4"/>
      <c r="K938" s="4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4"/>
      <c r="I939" s="4"/>
      <c r="J939" s="4"/>
      <c r="K939" s="4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4"/>
      <c r="I940" s="4"/>
      <c r="J940" s="4"/>
      <c r="K940" s="4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4"/>
      <c r="I941" s="4"/>
      <c r="J941" s="4"/>
      <c r="K941" s="4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4"/>
      <c r="I942" s="4"/>
      <c r="J942" s="4"/>
      <c r="K942" s="4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4"/>
      <c r="I943" s="4"/>
      <c r="J943" s="4"/>
      <c r="K943" s="4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4"/>
      <c r="I944" s="4"/>
      <c r="J944" s="4"/>
      <c r="K944" s="4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4"/>
      <c r="I945" s="4"/>
      <c r="J945" s="4"/>
      <c r="K945" s="4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4"/>
      <c r="I946" s="4"/>
      <c r="J946" s="4"/>
      <c r="K946" s="4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4"/>
      <c r="I947" s="4"/>
      <c r="J947" s="4"/>
      <c r="K947" s="4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4"/>
      <c r="I948" s="4"/>
      <c r="J948" s="4"/>
      <c r="K948" s="4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4"/>
      <c r="I949" s="4"/>
      <c r="J949" s="4"/>
      <c r="K949" s="4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4"/>
      <c r="I950" s="4"/>
      <c r="J950" s="4"/>
      <c r="K950" s="4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4"/>
      <c r="I951" s="4"/>
      <c r="J951" s="4"/>
      <c r="K951" s="4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4"/>
      <c r="I952" s="4"/>
      <c r="J952" s="4"/>
      <c r="K952" s="4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4"/>
      <c r="I953" s="4"/>
      <c r="J953" s="4"/>
      <c r="K953" s="4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4"/>
      <c r="I954" s="4"/>
      <c r="J954" s="4"/>
      <c r="K954" s="4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4"/>
      <c r="I955" s="4"/>
      <c r="J955" s="4"/>
      <c r="K955" s="4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4"/>
      <c r="I956" s="4"/>
      <c r="J956" s="4"/>
      <c r="K956" s="4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4"/>
      <c r="I957" s="4"/>
      <c r="J957" s="4"/>
      <c r="K957" s="4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4"/>
      <c r="I958" s="4"/>
      <c r="J958" s="4"/>
      <c r="K958" s="4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4"/>
      <c r="I959" s="4"/>
      <c r="J959" s="4"/>
      <c r="K959" s="4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4"/>
      <c r="I960" s="4"/>
      <c r="J960" s="4"/>
      <c r="K960" s="4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4"/>
      <c r="I961" s="4"/>
      <c r="J961" s="4"/>
      <c r="K961" s="4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4"/>
      <c r="I962" s="4"/>
      <c r="J962" s="4"/>
      <c r="K962" s="4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4"/>
      <c r="I963" s="4"/>
      <c r="J963" s="4"/>
      <c r="K963" s="4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4"/>
      <c r="I964" s="4"/>
      <c r="J964" s="4"/>
      <c r="K964" s="4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4"/>
      <c r="I965" s="4"/>
      <c r="J965" s="4"/>
      <c r="K965" s="4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4"/>
      <c r="I966" s="4"/>
      <c r="J966" s="4"/>
      <c r="K966" s="4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4"/>
      <c r="I967" s="4"/>
      <c r="J967" s="4"/>
      <c r="K967" s="4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4"/>
      <c r="I968" s="4"/>
      <c r="J968" s="4"/>
      <c r="K968" s="4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4"/>
      <c r="I969" s="4"/>
      <c r="J969" s="4"/>
      <c r="K969" s="4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4"/>
      <c r="I970" s="4"/>
      <c r="J970" s="4"/>
      <c r="K970" s="4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4"/>
      <c r="I971" s="4"/>
      <c r="J971" s="4"/>
      <c r="K971" s="4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4"/>
      <c r="I972" s="4"/>
      <c r="J972" s="4"/>
      <c r="K972" s="4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4"/>
      <c r="I973" s="4"/>
      <c r="J973" s="4"/>
      <c r="K973" s="4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4"/>
      <c r="I974" s="4"/>
      <c r="J974" s="4"/>
      <c r="K974" s="4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4"/>
      <c r="I975" s="4"/>
      <c r="J975" s="4"/>
      <c r="K975" s="4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4"/>
      <c r="I976" s="4"/>
      <c r="J976" s="4"/>
      <c r="K976" s="4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4"/>
      <c r="I977" s="4"/>
      <c r="J977" s="4"/>
      <c r="K977" s="4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4"/>
      <c r="I978" s="4"/>
      <c r="J978" s="4"/>
      <c r="K978" s="4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4"/>
      <c r="I979" s="4"/>
      <c r="J979" s="4"/>
      <c r="K979" s="4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4"/>
      <c r="I980" s="4"/>
      <c r="J980" s="4"/>
      <c r="K980" s="4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4"/>
      <c r="I981" s="4"/>
      <c r="J981" s="4"/>
      <c r="K981" s="4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4"/>
      <c r="I982" s="4"/>
      <c r="J982" s="4"/>
      <c r="K982" s="4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4"/>
      <c r="I983" s="4"/>
      <c r="J983" s="4"/>
      <c r="K983" s="4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4"/>
      <c r="I984" s="4"/>
      <c r="J984" s="4"/>
      <c r="K984" s="4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4"/>
      <c r="I985" s="4"/>
      <c r="J985" s="4"/>
      <c r="K985" s="4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4"/>
      <c r="I986" s="4"/>
      <c r="J986" s="4"/>
      <c r="K986" s="4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4"/>
      <c r="I987" s="4"/>
      <c r="J987" s="4"/>
      <c r="K987" s="4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4"/>
      <c r="I988" s="4"/>
      <c r="J988" s="4"/>
      <c r="K988" s="4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4"/>
      <c r="I989" s="4"/>
      <c r="J989" s="4"/>
      <c r="K989" s="4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4"/>
      <c r="I990" s="4"/>
      <c r="J990" s="4"/>
      <c r="K990" s="4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4"/>
      <c r="I991" s="4"/>
      <c r="J991" s="4"/>
      <c r="K991" s="4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4"/>
      <c r="I992" s="4"/>
      <c r="J992" s="4"/>
      <c r="K992" s="4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2"/>
      <c r="G993" s="2"/>
      <c r="H993" s="4"/>
      <c r="I993" s="4"/>
      <c r="J993" s="4"/>
      <c r="K993" s="4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2"/>
      <c r="G994" s="2"/>
      <c r="H994" s="4"/>
      <c r="I994" s="4"/>
      <c r="J994" s="4"/>
      <c r="K994" s="4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2"/>
      <c r="G995" s="2"/>
      <c r="H995" s="4"/>
      <c r="I995" s="4"/>
      <c r="J995" s="4"/>
      <c r="K995" s="4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2"/>
      <c r="G996" s="2"/>
      <c r="H996" s="4"/>
      <c r="I996" s="4"/>
      <c r="J996" s="4"/>
      <c r="K996" s="4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2"/>
      <c r="G997" s="2"/>
      <c r="H997" s="4"/>
      <c r="I997" s="4"/>
      <c r="J997" s="4"/>
      <c r="K997" s="4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2"/>
      <c r="G998" s="2"/>
      <c r="H998" s="4"/>
      <c r="I998" s="4"/>
      <c r="J998" s="4"/>
      <c r="K998" s="4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2"/>
      <c r="G999" s="2"/>
      <c r="H999" s="4"/>
      <c r="I999" s="4"/>
      <c r="J999" s="4"/>
      <c r="K999" s="4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>
      <c r="A1000" s="2"/>
      <c r="B1000" s="2"/>
      <c r="C1000" s="2"/>
      <c r="D1000" s="2"/>
      <c r="E1000" s="2"/>
      <c r="F1000" s="2"/>
      <c r="G1000" s="2"/>
      <c r="H1000" s="4"/>
      <c r="I1000" s="4"/>
      <c r="J1000" s="4"/>
      <c r="K1000" s="4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>
      <c r="A1001" s="2"/>
      <c r="B1001" s="2"/>
      <c r="C1001" s="2"/>
      <c r="D1001" s="2"/>
      <c r="E1001" s="2"/>
      <c r="F1001" s="2"/>
      <c r="G1001" s="2"/>
      <c r="H1001" s="4"/>
      <c r="I1001" s="4"/>
      <c r="J1001" s="4"/>
      <c r="K1001" s="4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>
      <c r="A1002" s="2"/>
      <c r="B1002" s="2"/>
      <c r="C1002" s="2"/>
      <c r="D1002" s="2"/>
      <c r="E1002" s="2"/>
      <c r="F1002" s="2"/>
      <c r="G1002" s="2"/>
      <c r="H1002" s="4"/>
      <c r="I1002" s="4"/>
      <c r="J1002" s="4"/>
      <c r="K1002" s="4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>
      <c r="A1003" s="2"/>
      <c r="B1003" s="2"/>
      <c r="C1003" s="2"/>
      <c r="D1003" s="2"/>
      <c r="E1003" s="2"/>
      <c r="F1003" s="2"/>
      <c r="G1003" s="2"/>
      <c r="H1003" s="4"/>
      <c r="I1003" s="4"/>
      <c r="J1003" s="4"/>
      <c r="K1003" s="4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</sheetData>
  <mergeCells count="28">
    <mergeCell ref="A1:K1"/>
    <mergeCell ref="A2:K2"/>
    <mergeCell ref="A4:K4"/>
    <mergeCell ref="A25:K25"/>
    <mergeCell ref="A77:B77"/>
    <mergeCell ref="B111:K111"/>
    <mergeCell ref="B112:F112"/>
    <mergeCell ref="B129:K130"/>
    <mergeCell ref="B132:K133"/>
    <mergeCell ref="B141:C141"/>
    <mergeCell ref="B142:C142"/>
    <mergeCell ref="B143:C143"/>
    <mergeCell ref="B144:C144"/>
    <mergeCell ref="B145:C145"/>
    <mergeCell ref="B153:C153"/>
    <mergeCell ref="B154:C154"/>
    <mergeCell ref="B155:C155"/>
    <mergeCell ref="B156:C156"/>
    <mergeCell ref="B157:C157"/>
    <mergeCell ref="B158:C158"/>
    <mergeCell ref="B159:C159"/>
    <mergeCell ref="B146:C146"/>
    <mergeCell ref="B147:C147"/>
    <mergeCell ref="B148:C148"/>
    <mergeCell ref="B149:C149"/>
    <mergeCell ref="B150:C150"/>
    <mergeCell ref="B151:C151"/>
    <mergeCell ref="B152:C152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